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tatka\Dropbox\tabulky\"/>
    </mc:Choice>
  </mc:AlternateContent>
  <bookViews>
    <workbookView xWindow="0" yWindow="0" windowWidth="19440" windowHeight="11760"/>
  </bookViews>
  <sheets>
    <sheet name="Výsledovka 2019" sheetId="22" r:id="rId1"/>
    <sheet name="Louka 7.4.2019" sheetId="40" r:id="rId2"/>
    <sheet name="Hrotovice 28.4.2019" sheetId="37" r:id="rId3"/>
    <sheet name="Uničov 2.6.2019" sheetId="38" r:id="rId4"/>
    <sheet name="Hrotovice 9.6.2019" sheetId="39" r:id="rId5"/>
    <sheet name="Trnávka 29.6.2019" sheetId="41" r:id="rId6"/>
    <sheet name="Litovel 30.6.2019" sheetId="42" r:id="rId7"/>
    <sheet name="Litovel 14.7.2019" sheetId="43" r:id="rId8"/>
    <sheet name="Trnávka 4.8.2019" sheetId="44" r:id="rId9"/>
    <sheet name="Česká Třebová 11.8.2019" sheetId="45" r:id="rId10"/>
    <sheet name="Třebíč 17.8.2019" sheetId="46" r:id="rId11"/>
    <sheet name="Hrotovice 18.8.2019" sheetId="47" r:id="rId12"/>
    <sheet name="Uničov 15.9.2019" sheetId="48" r:id="rId13"/>
    <sheet name="Třebíč 21.9.2019" sheetId="49" r:id="rId14"/>
    <sheet name="Hrotovice 22.9.2019" sheetId="50" r:id="rId15"/>
    <sheet name="Trnávka 29.9,2019" sheetId="51" r:id="rId16"/>
  </sheets>
  <externalReferences>
    <externalReference r:id="rId17"/>
  </externalReferences>
  <definedNames>
    <definedName name="_xlnm._FilterDatabase" localSheetId="0" hidden="1">'Výsledovka 2019'!$A$1:$U$74</definedName>
    <definedName name="Seznam1">[1]Seznam!$A$2:$A$76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7" i="22" l="1"/>
  <c r="D35" i="22"/>
  <c r="D61" i="22"/>
  <c r="D62" i="22"/>
  <c r="D31" i="22"/>
  <c r="D58" i="22"/>
  <c r="D32" i="22"/>
  <c r="Z18" i="49" l="1"/>
  <c r="Z17" i="49"/>
  <c r="Z16" i="49"/>
  <c r="Z15" i="49"/>
  <c r="Z14" i="49"/>
  <c r="Z13" i="49"/>
  <c r="Z12" i="49"/>
  <c r="Z11" i="49"/>
  <c r="Z10" i="49"/>
  <c r="Z9" i="49"/>
  <c r="Z8" i="49"/>
  <c r="Z7" i="49"/>
  <c r="T33" i="50"/>
  <c r="T32" i="50"/>
  <c r="T31" i="50"/>
  <c r="T30" i="50"/>
  <c r="T29" i="50"/>
  <c r="T28" i="50"/>
  <c r="T27" i="50"/>
  <c r="T26" i="50"/>
  <c r="T25" i="50"/>
  <c r="T24" i="50"/>
  <c r="T23" i="50"/>
  <c r="T22" i="50"/>
  <c r="T21" i="50"/>
  <c r="M29" i="45" l="1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14" i="45"/>
  <c r="M13" i="45"/>
  <c r="M12" i="45"/>
  <c r="M11" i="45"/>
  <c r="M10" i="45"/>
  <c r="M9" i="45"/>
  <c r="M8" i="45"/>
  <c r="P26" i="43" l="1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D74" i="22" l="1"/>
  <c r="C74" i="22"/>
  <c r="D51" i="22"/>
  <c r="C51" i="22"/>
  <c r="D73" i="22"/>
  <c r="C73" i="22"/>
  <c r="D72" i="22"/>
  <c r="C72" i="22"/>
  <c r="D71" i="22"/>
  <c r="C71" i="22"/>
  <c r="D48" i="22"/>
  <c r="C48" i="22"/>
  <c r="D40" i="22"/>
  <c r="C40" i="22"/>
  <c r="D43" i="22"/>
  <c r="C43" i="22"/>
  <c r="D50" i="22"/>
  <c r="C50" i="22"/>
  <c r="D70" i="22"/>
  <c r="C70" i="22"/>
  <c r="D60" i="22"/>
  <c r="C60" i="22"/>
  <c r="D69" i="22"/>
  <c r="C69" i="22"/>
  <c r="D68" i="22"/>
  <c r="C68" i="22"/>
  <c r="D34" i="22"/>
  <c r="C34" i="22"/>
  <c r="D49" i="22"/>
  <c r="C49" i="22"/>
  <c r="D67" i="22"/>
  <c r="C67" i="22"/>
  <c r="C61" i="22"/>
  <c r="C32" i="22"/>
  <c r="D39" i="22"/>
  <c r="C39" i="22"/>
  <c r="D57" i="22"/>
  <c r="C57" i="22"/>
  <c r="D66" i="22"/>
  <c r="C66" i="22"/>
  <c r="D45" i="22"/>
  <c r="C45" i="22"/>
  <c r="D59" i="22"/>
  <c r="C59" i="22"/>
  <c r="C62" i="22"/>
  <c r="C37" i="22"/>
  <c r="D65" i="22"/>
  <c r="C65" i="22"/>
  <c r="D64" i="22"/>
  <c r="C64" i="22"/>
  <c r="C58" i="22"/>
  <c r="D29" i="22"/>
  <c r="C29" i="22"/>
  <c r="D63" i="22"/>
  <c r="C63" i="22"/>
  <c r="C35" i="22"/>
  <c r="D25" i="22"/>
  <c r="C25" i="22"/>
  <c r="D47" i="22"/>
  <c r="C47" i="22"/>
  <c r="D46" i="22"/>
  <c r="C46" i="22"/>
  <c r="C31" i="22"/>
  <c r="D38" i="22"/>
  <c r="C38" i="22"/>
  <c r="D21" i="22"/>
  <c r="C21" i="22"/>
  <c r="D22" i="22"/>
  <c r="C22" i="22"/>
  <c r="D56" i="22"/>
  <c r="C56" i="22"/>
  <c r="D55" i="22"/>
  <c r="C55" i="22"/>
  <c r="D54" i="22"/>
  <c r="C54" i="22"/>
  <c r="D33" i="22"/>
  <c r="C33" i="22"/>
  <c r="D53" i="22"/>
  <c r="C53" i="22"/>
  <c r="D52" i="22"/>
  <c r="C52" i="22"/>
  <c r="D26" i="22"/>
  <c r="C26" i="22"/>
  <c r="D30" i="22"/>
  <c r="C30" i="22"/>
  <c r="D24" i="22"/>
  <c r="C24" i="22"/>
  <c r="D20" i="22"/>
  <c r="C20" i="22"/>
  <c r="D27" i="22"/>
  <c r="C27" i="22"/>
  <c r="D8" i="22"/>
  <c r="C8" i="22"/>
  <c r="D28" i="22"/>
  <c r="C28" i="22"/>
  <c r="D17" i="22"/>
  <c r="C17" i="22"/>
  <c r="D44" i="22"/>
  <c r="C44" i="22"/>
  <c r="D23" i="22"/>
  <c r="C23" i="22"/>
  <c r="D13" i="22"/>
  <c r="C13" i="22"/>
  <c r="D42" i="22"/>
  <c r="C42" i="22"/>
  <c r="D41" i="22"/>
  <c r="C41" i="22"/>
  <c r="D36" i="22"/>
  <c r="C36" i="22"/>
  <c r="D6" i="22"/>
  <c r="C6" i="22"/>
  <c r="D11" i="22"/>
  <c r="C11" i="22"/>
  <c r="D19" i="22"/>
  <c r="C19" i="22"/>
  <c r="D10" i="22"/>
  <c r="C10" i="22"/>
  <c r="D15" i="22"/>
  <c r="C15" i="22"/>
  <c r="D16" i="22"/>
  <c r="C16" i="22"/>
  <c r="D12" i="22"/>
  <c r="C12" i="22"/>
  <c r="D7" i="22"/>
  <c r="C7" i="22"/>
  <c r="D18" i="22"/>
  <c r="C18" i="22"/>
  <c r="D14" i="22"/>
  <c r="C14" i="22"/>
  <c r="D4" i="22"/>
  <c r="C4" i="22"/>
  <c r="D9" i="22"/>
  <c r="C9" i="22"/>
  <c r="C5" i="22"/>
  <c r="D5" i="22"/>
  <c r="V2" i="22"/>
  <c r="V1" i="22" s="1"/>
  <c r="Z34" i="40"/>
  <c r="AA34" i="40" s="1"/>
  <c r="Z33" i="40"/>
  <c r="AA33" i="40" s="1"/>
  <c r="Z32" i="40"/>
  <c r="AA32" i="40" s="1"/>
  <c r="Z31" i="40"/>
  <c r="AA31" i="40" s="1"/>
  <c r="Z30" i="40"/>
  <c r="AA30" i="40" s="1"/>
  <c r="Z29" i="40"/>
  <c r="AA29" i="40" s="1"/>
  <c r="Z28" i="40"/>
  <c r="AA28" i="40" s="1"/>
  <c r="Z27" i="40"/>
  <c r="AA27" i="40" s="1"/>
  <c r="Z26" i="40"/>
  <c r="AA26" i="40" s="1"/>
  <c r="Z25" i="40"/>
  <c r="AA25" i="40" s="1"/>
  <c r="Z24" i="40"/>
  <c r="AA24" i="40" s="1"/>
  <c r="Z23" i="40"/>
  <c r="AA23" i="40" s="1"/>
  <c r="Z22" i="40"/>
  <c r="AA22" i="40" s="1"/>
  <c r="Z21" i="40"/>
  <c r="AA21" i="40" s="1"/>
  <c r="Z20" i="40"/>
  <c r="AA20" i="40" s="1"/>
  <c r="U2" i="22" l="1"/>
  <c r="U1" i="22" s="1"/>
  <c r="T2" i="22"/>
  <c r="T1" i="22" s="1"/>
  <c r="S2" i="22"/>
  <c r="S1" i="22" s="1"/>
  <c r="E2" i="22"/>
  <c r="E1" i="22" s="1"/>
  <c r="R2" i="22"/>
  <c r="Q2" i="22"/>
  <c r="Q1" i="22" s="1"/>
  <c r="P2" i="22"/>
  <c r="P1" i="22" s="1"/>
  <c r="O2" i="22"/>
  <c r="O1" i="22" s="1"/>
  <c r="N2" i="22"/>
  <c r="N1" i="22" s="1"/>
  <c r="M2" i="22"/>
  <c r="M1" i="22" s="1"/>
  <c r="L2" i="22"/>
  <c r="L1" i="22" s="1"/>
  <c r="K2" i="22"/>
  <c r="K1" i="22" s="1"/>
  <c r="J2" i="22"/>
  <c r="J1" i="22" s="1"/>
  <c r="I2" i="22"/>
  <c r="I1" i="22" s="1"/>
  <c r="H2" i="22"/>
  <c r="G2" i="22"/>
  <c r="G1" i="22" s="1"/>
  <c r="F2" i="22"/>
  <c r="F1" i="22" s="1"/>
  <c r="H1" i="22" l="1"/>
  <c r="C2" i="22"/>
  <c r="R1" i="22"/>
  <c r="C1" i="22" l="1"/>
</calcChain>
</file>

<file path=xl/sharedStrings.xml><?xml version="1.0" encoding="utf-8"?>
<sst xmlns="http://schemas.openxmlformats.org/spreadsheetml/2006/main" count="338" uniqueCount="261">
  <si>
    <t>Pořadí</t>
  </si>
  <si>
    <t>Jméno Příjmení</t>
  </si>
  <si>
    <t>Nezhyba Jaroslav</t>
  </si>
  <si>
    <t>Hloušek Pavel</t>
  </si>
  <si>
    <t>Pekárek Ondřej</t>
  </si>
  <si>
    <t>Nečas Josef</t>
  </si>
  <si>
    <t>Vodínský Jiří</t>
  </si>
  <si>
    <t>Pyrochta Pavel</t>
  </si>
  <si>
    <t>Mlejnek Michal</t>
  </si>
  <si>
    <t>Culík Kamil</t>
  </si>
  <si>
    <t>Hapal Radovan</t>
  </si>
  <si>
    <t>Krivošík Miroslav</t>
  </si>
  <si>
    <t>Počet soutěží</t>
  </si>
  <si>
    <t>Tři nejlepší</t>
  </si>
  <si>
    <t>Horník Vladimír</t>
  </si>
  <si>
    <t>Bořil Petr</t>
  </si>
  <si>
    <t>Konopka Vladimír</t>
  </si>
  <si>
    <t>Knobloch Milan</t>
  </si>
  <si>
    <t>Šnyrych Petr</t>
  </si>
  <si>
    <t>Matula Ondřej</t>
  </si>
  <si>
    <t>Vojkůvka Zdeněk</t>
  </si>
  <si>
    <t>Sedlář Lubomír</t>
  </si>
  <si>
    <t>Jagoš Dalibor</t>
  </si>
  <si>
    <t>Maňák Pavel</t>
  </si>
  <si>
    <t>Zemančík Kristián</t>
  </si>
  <si>
    <t>Krátký Aleš</t>
  </si>
  <si>
    <t>Bartal Eduard</t>
  </si>
  <si>
    <t>Hrabáček Alois</t>
  </si>
  <si>
    <t>Průměr bodů soutěže</t>
  </si>
  <si>
    <t>Vašíček Radek</t>
  </si>
  <si>
    <t>Musiolek Martin</t>
  </si>
  <si>
    <t>Škvor Ladislav</t>
  </si>
  <si>
    <t>Prašivka Miroslav</t>
  </si>
  <si>
    <t>Hlavinka Tomáš</t>
  </si>
  <si>
    <t>Ventruba Václav</t>
  </si>
  <si>
    <t>Kovařík Pavel</t>
  </si>
  <si>
    <t>Pavelka Jiří</t>
  </si>
  <si>
    <t>Holešínský František</t>
  </si>
  <si>
    <t>Sýkora Radek</t>
  </si>
  <si>
    <t>Hruboš Martin</t>
  </si>
  <si>
    <t>Malčík Radek</t>
  </si>
  <si>
    <t>Průměr počtu soutěžících</t>
  </si>
  <si>
    <t>Vohralík Martin</t>
  </si>
  <si>
    <t>Kuráň Petr</t>
  </si>
  <si>
    <t>Grümann Pavel</t>
  </si>
  <si>
    <t>Loutocký Petr</t>
  </si>
  <si>
    <t>Grümann Lukáš</t>
  </si>
  <si>
    <t>Grümann Petr</t>
  </si>
  <si>
    <t>Augusta Přemek</t>
  </si>
  <si>
    <t>Vaculík Martin</t>
  </si>
  <si>
    <t>Kadlec Jiří</t>
  </si>
  <si>
    <t>Nespěchal Zdeněk</t>
  </si>
  <si>
    <t>Matula František</t>
  </si>
  <si>
    <t>Veleba Martin</t>
  </si>
  <si>
    <t>Nahodil Antonín</t>
  </si>
  <si>
    <t>Šošolík Rudolf</t>
  </si>
  <si>
    <t>Slezák Petr</t>
  </si>
  <si>
    <t>Uničov 2.6.2019</t>
  </si>
  <si>
    <t>Ostrava - 29.6.2019</t>
  </si>
  <si>
    <t>Litovel 30.6.2019</t>
  </si>
  <si>
    <t>Litovel 14.7.2019</t>
  </si>
  <si>
    <t>Česká Třebová 11.8.2019</t>
  </si>
  <si>
    <t>Ostrava 4.8.2019</t>
  </si>
  <si>
    <t>Slezák Lubomír</t>
  </si>
  <si>
    <t>Malčík Zdeněk</t>
  </si>
  <si>
    <t xml:space="preserve">Výsledková listina </t>
  </si>
  <si>
    <t>VÝSLEDKOVÁ LISTINA</t>
  </si>
  <si>
    <t>letecko-modelářské soutěže RCEP - "LÚCKÁ PEVNÁ VÝŠKA"</t>
  </si>
  <si>
    <t>Číslo soutěže:</t>
  </si>
  <si>
    <t>Název soutěže:</t>
  </si>
  <si>
    <t>Lúcká pevná výška</t>
  </si>
  <si>
    <t>Kategorie:</t>
  </si>
  <si>
    <t>RCEP</t>
  </si>
  <si>
    <t>Pořadatel:</t>
  </si>
  <si>
    <t>LMK Louka reg.č.425</t>
  </si>
  <si>
    <t>Datum konání:</t>
  </si>
  <si>
    <t>Místo konání:</t>
  </si>
  <si>
    <t>modelářské letiště Louka</t>
  </si>
  <si>
    <t>Ředitel soutěže:</t>
  </si>
  <si>
    <t>Startér:</t>
  </si>
  <si>
    <t>Škopík Jan</t>
  </si>
  <si>
    <t>Sportovní komise:</t>
  </si>
  <si>
    <t>Vojkůvka Zdeněk, Hloušek Pavel, Maňák Pavel</t>
  </si>
  <si>
    <t>Časoměřiči:</t>
  </si>
  <si>
    <t xml:space="preserve">Hučík Václav, Koryčanský Milan,Ing.Šmehlík Miroslav,Trn Jan,Galečka Jaroslav </t>
  </si>
  <si>
    <t>Techn.zabezpečení:</t>
  </si>
  <si>
    <t>Maňáková Eva</t>
  </si>
  <si>
    <t>Počasí:</t>
  </si>
  <si>
    <t>oblačno, vítr SZ, později JV  2 - 4 m/sec.,  teplota  7°- 15°C</t>
  </si>
  <si>
    <t>Výsledky senioři:</t>
  </si>
  <si>
    <t>Poř.</t>
  </si>
  <si>
    <t xml:space="preserve">  Příjmení a jméno</t>
  </si>
  <si>
    <t xml:space="preserve"> Licence</t>
  </si>
  <si>
    <t xml:space="preserve"> Klub</t>
  </si>
  <si>
    <t>sou-</t>
  </si>
  <si>
    <t>body</t>
  </si>
  <si>
    <t>výška</t>
  </si>
  <si>
    <t xml:space="preserve"> čas</t>
  </si>
  <si>
    <t>přist.</t>
  </si>
  <si>
    <t>celk.</t>
  </si>
  <si>
    <t xml:space="preserve"> čet</t>
  </si>
  <si>
    <t>přepoč.</t>
  </si>
  <si>
    <t xml:space="preserve">Hloušek Pavel </t>
  </si>
  <si>
    <t>CZE-301-101</t>
  </si>
  <si>
    <t>Náměšť nad Osl.</t>
  </si>
  <si>
    <t>.513</t>
  </si>
  <si>
    <t>CZE-327-001</t>
  </si>
  <si>
    <t>Prostějov</t>
  </si>
  <si>
    <t>.368</t>
  </si>
  <si>
    <t>CZE-327-009</t>
  </si>
  <si>
    <t>.510</t>
  </si>
  <si>
    <t>CZE-425-005</t>
  </si>
  <si>
    <t>Louka</t>
  </si>
  <si>
    <t>.420</t>
  </si>
  <si>
    <t>CZE-301-103</t>
  </si>
  <si>
    <t>Hrotovice</t>
  </si>
  <si>
    <t>.337</t>
  </si>
  <si>
    <t>Škopík Dušan</t>
  </si>
  <si>
    <t>CZE-425-009</t>
  </si>
  <si>
    <t>.0</t>
  </si>
  <si>
    <t>CZE-301-102</t>
  </si>
  <si>
    <t>.383</t>
  </si>
  <si>
    <t>CZE-  42-014</t>
  </si>
  <si>
    <t>Uničov</t>
  </si>
  <si>
    <t>7"02</t>
  </si>
  <si>
    <t>.355</t>
  </si>
  <si>
    <t>CZE-425-004</t>
  </si>
  <si>
    <t>Maňák Miroslav</t>
  </si>
  <si>
    <t>CZE-425-003</t>
  </si>
  <si>
    <t>.284</t>
  </si>
  <si>
    <t>Blažek Milan</t>
  </si>
  <si>
    <t>SVK-   11-013</t>
  </si>
  <si>
    <t>Holíč</t>
  </si>
  <si>
    <t>.316</t>
  </si>
  <si>
    <t>CZE-  96-013</t>
  </si>
  <si>
    <t>Paskov</t>
  </si>
  <si>
    <t>Matula Ondra</t>
  </si>
  <si>
    <t>CZE-261-242</t>
  </si>
  <si>
    <t>Ikarus Ostrava</t>
  </si>
  <si>
    <t>Šnyrych \petr</t>
  </si>
  <si>
    <t>CZE-114-004</t>
  </si>
  <si>
    <t>Bohuňovice</t>
  </si>
  <si>
    <t>CZE-301-147</t>
  </si>
  <si>
    <t>V průběhu soutěže ani po soutěži nebyl podán žádný protest.</t>
  </si>
  <si>
    <t>výsledkovou listinu zpracoval:  Škopík Jan</t>
  </si>
  <si>
    <t>V Louce dne 7.4.2019</t>
  </si>
  <si>
    <t>Louka 7.4.2019</t>
  </si>
  <si>
    <t>Kvapil Petr</t>
  </si>
  <si>
    <t>Knesl Miroslav</t>
  </si>
  <si>
    <t>Horník</t>
  </si>
  <si>
    <t>Hloušek</t>
  </si>
  <si>
    <t>Nespěchal</t>
  </si>
  <si>
    <t>Maňák</t>
  </si>
  <si>
    <t>Kadlec</t>
  </si>
  <si>
    <t>Vojkůvka</t>
  </si>
  <si>
    <t>Hapal</t>
  </si>
  <si>
    <t>Konopka</t>
  </si>
  <si>
    <t>Šnyrych</t>
  </si>
  <si>
    <t>Ventruba</t>
  </si>
  <si>
    <t>Janák</t>
  </si>
  <si>
    <t>Hrabáček</t>
  </si>
  <si>
    <t>Nezhyba</t>
  </si>
  <si>
    <t>Kuráň</t>
  </si>
  <si>
    <t>Bořil</t>
  </si>
  <si>
    <t>Holešínský</t>
  </si>
  <si>
    <t>Vašíček</t>
  </si>
  <si>
    <t>Culík</t>
  </si>
  <si>
    <t>Hruboš</t>
  </si>
  <si>
    <t>Kovařík</t>
  </si>
  <si>
    <t>Matula</t>
  </si>
  <si>
    <t>Janák Bohumil</t>
  </si>
  <si>
    <t>Slezák Mikuláš - ž</t>
  </si>
  <si>
    <t>Augusta Vojtěch - ž</t>
  </si>
  <si>
    <t>Mokříž Luboš</t>
  </si>
  <si>
    <t>Kalivoda Ferdinand</t>
  </si>
  <si>
    <t>Lžíčař Ivo</t>
  </si>
  <si>
    <t>Prokop Luděk</t>
  </si>
  <si>
    <t>Skoupý Karel</t>
  </si>
  <si>
    <t>Karabinoš Pavel</t>
  </si>
  <si>
    <t>Lžíčař Jakub</t>
  </si>
  <si>
    <t>RCEP Česká Třebová 2019</t>
  </si>
  <si>
    <t>Výsledková listina soutěže RCEP 2019 č.909</t>
  </si>
  <si>
    <t>datum: 10.8.2019</t>
  </si>
  <si>
    <t>místo: letiště Č.Třebová       počasí: jasno, vítr do 3m/s</t>
  </si>
  <si>
    <t>Jury: Hloušek P., Nespěchal Z., Loutocký P., (Nečas J.)</t>
  </si>
  <si>
    <t>Jméno</t>
  </si>
  <si>
    <t>klub</t>
  </si>
  <si>
    <t>licence</t>
  </si>
  <si>
    <t>kolo 1</t>
  </si>
  <si>
    <t>kolo 2</t>
  </si>
  <si>
    <t>kolo 3</t>
  </si>
  <si>
    <t>kolo 4</t>
  </si>
  <si>
    <t>kolo 5</t>
  </si>
  <si>
    <t>součet</t>
  </si>
  <si>
    <t>LMK Č.Třebová</t>
  </si>
  <si>
    <t>313-08</t>
  </si>
  <si>
    <t>LMK Hrotovice</t>
  </si>
  <si>
    <t>301-101</t>
  </si>
  <si>
    <t>LMK Bohuňovice</t>
  </si>
  <si>
    <t>114-04</t>
  </si>
  <si>
    <t>4</t>
  </si>
  <si>
    <t>LMK Louka</t>
  </si>
  <si>
    <t>425-05</t>
  </si>
  <si>
    <t>5</t>
  </si>
  <si>
    <t>LMK Králův Dvůr</t>
  </si>
  <si>
    <t>216-79</t>
  </si>
  <si>
    <t>301-102</t>
  </si>
  <si>
    <t>Vojkůvka Zdenek</t>
  </si>
  <si>
    <t>LMK Prostějov</t>
  </si>
  <si>
    <t>327-01</t>
  </si>
  <si>
    <t>425-04</t>
  </si>
  <si>
    <t>301-103</t>
  </si>
  <si>
    <t>327-09</t>
  </si>
  <si>
    <t>LMK Ikarus Ostr.</t>
  </si>
  <si>
    <t>261-242</t>
  </si>
  <si>
    <t>LMK Třebíč</t>
  </si>
  <si>
    <t>269-23</t>
  </si>
  <si>
    <t>Kalivoda Ferd.</t>
  </si>
  <si>
    <t>LMK Terezín</t>
  </si>
  <si>
    <t>418-08</t>
  </si>
  <si>
    <t>LMK Uničov</t>
  </si>
  <si>
    <t>42-14</t>
  </si>
  <si>
    <t>313-38</t>
  </si>
  <si>
    <t>313-29</t>
  </si>
  <si>
    <t>313-39</t>
  </si>
  <si>
    <t>Nespěchal Zdenek</t>
  </si>
  <si>
    <t>313-14</t>
  </si>
  <si>
    <t>Ventruba Petr</t>
  </si>
  <si>
    <t>LMK Štěpánov</t>
  </si>
  <si>
    <t>542-12</t>
  </si>
  <si>
    <t>LMK H.Králové</t>
  </si>
  <si>
    <t>58-10</t>
  </si>
  <si>
    <t>313-34</t>
  </si>
  <si>
    <t>LMK VÚT Brno</t>
  </si>
  <si>
    <t>68-01</t>
  </si>
  <si>
    <t>Třebíč - 17.8.2019</t>
  </si>
  <si>
    <t>Hrotovice - 28.4.2019</t>
  </si>
  <si>
    <t>Hrotovice - 9.6.2019</t>
  </si>
  <si>
    <t>Hrotovice - 18.8.2019</t>
  </si>
  <si>
    <t>Hrotovice - 22.9.2019</t>
  </si>
  <si>
    <t>Vybíral Rudolf</t>
  </si>
  <si>
    <t>Uničov 15.9.2019</t>
  </si>
  <si>
    <t>Vojk</t>
  </si>
  <si>
    <t>Šnyr</t>
  </si>
  <si>
    <t>Karabi</t>
  </si>
  <si>
    <t>Nezhy</t>
  </si>
  <si>
    <t>Hlouš</t>
  </si>
  <si>
    <t>Nečas</t>
  </si>
  <si>
    <t>Nespě</t>
  </si>
  <si>
    <t>Konopk</t>
  </si>
  <si>
    <t>Krivoš</t>
  </si>
  <si>
    <t>Třebíč  - 21.9.2019</t>
  </si>
  <si>
    <t>Hlou</t>
  </si>
  <si>
    <t>Nesp</t>
  </si>
  <si>
    <t>Nahod</t>
  </si>
  <si>
    <t>Veleba</t>
  </si>
  <si>
    <t>Krivošík</t>
  </si>
  <si>
    <t>Karab</t>
  </si>
  <si>
    <t>Ostrava 29.9.2019</t>
  </si>
  <si>
    <t>Jeništa Václav</t>
  </si>
  <si>
    <t>Biječek Bohdan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</si>
</sst>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9"/>
      <name val="Arial"/>
      <family val="2"/>
      <charset val="238"/>
    </font>
    <font>
      <i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i/>
      <sz val="9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</xf>
  </cellStyleXfs>
  <cellXfs count="119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2" fontId="0" fillId="0" borderId="0" xfId="0" applyNumberFormat="1"/>
    <xf numFmtId="0" fontId="0" fillId="0" borderId="0" xfId="0" applyAlignment="1">
      <alignment textRotation="90"/>
    </xf>
    <xf numFmtId="1" fontId="1" fillId="0" borderId="0" xfId="0" applyNumberFormat="1" applyFont="1"/>
    <xf numFmtId="2" fontId="0" fillId="0" borderId="1" xfId="0" applyNumberFormat="1" applyBorder="1"/>
    <xf numFmtId="1" fontId="0" fillId="0" borderId="0" xfId="0" applyNumberFormat="1"/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textRotation="90" wrapText="1"/>
    </xf>
    <xf numFmtId="0" fontId="1" fillId="0" borderId="0" xfId="0" applyFont="1" applyAlignment="1">
      <alignment horizontal="center" vertical="center" textRotation="90" wrapTex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7" fillId="0" borderId="0" xfId="0" applyFont="1"/>
    <xf numFmtId="0" fontId="8" fillId="0" borderId="0" xfId="0" applyFont="1"/>
    <xf numFmtId="0" fontId="5" fillId="0" borderId="0" xfId="0" applyFont="1" applyBorder="1" applyAlignment="1">
      <alignment horizontal="center"/>
    </xf>
    <xf numFmtId="0" fontId="6" fillId="0" borderId="0" xfId="0" applyFont="1" applyBorder="1"/>
    <xf numFmtId="0" fontId="9" fillId="0" borderId="2" xfId="0" applyFont="1" applyBorder="1"/>
    <xf numFmtId="0" fontId="9" fillId="0" borderId="3" xfId="0" applyFont="1" applyBorder="1"/>
    <xf numFmtId="0" fontId="9" fillId="0" borderId="4" xfId="0" applyFont="1" applyBorder="1"/>
    <xf numFmtId="0" fontId="10" fillId="0" borderId="5" xfId="0" applyFont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12" fillId="0" borderId="12" xfId="0" applyFont="1" applyBorder="1"/>
    <xf numFmtId="0" fontId="12" fillId="0" borderId="13" xfId="0" applyFont="1" applyBorder="1"/>
    <xf numFmtId="0" fontId="12" fillId="0" borderId="14" xfId="0" applyFont="1" applyBorder="1"/>
    <xf numFmtId="0" fontId="13" fillId="0" borderId="12" xfId="0" applyFont="1" applyBorder="1"/>
    <xf numFmtId="0" fontId="13" fillId="0" borderId="13" xfId="0" applyFont="1" applyBorder="1"/>
    <xf numFmtId="0" fontId="13" fillId="0" borderId="15" xfId="0" applyFont="1" applyBorder="1"/>
    <xf numFmtId="0" fontId="12" fillId="0" borderId="16" xfId="0" applyFont="1" applyBorder="1"/>
    <xf numFmtId="0" fontId="12" fillId="0" borderId="15" xfId="0" applyFont="1" applyBorder="1"/>
    <xf numFmtId="0" fontId="9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9" fillId="0" borderId="19" xfId="0" applyFont="1" applyBorder="1"/>
    <xf numFmtId="0" fontId="9" fillId="0" borderId="20" xfId="0" applyFont="1" applyBorder="1"/>
    <xf numFmtId="0" fontId="9" fillId="0" borderId="21" xfId="0" applyFont="1" applyBorder="1"/>
    <xf numFmtId="164" fontId="14" fillId="0" borderId="19" xfId="0" applyNumberFormat="1" applyFont="1" applyBorder="1" applyAlignment="1">
      <alignment horizontal="center"/>
    </xf>
    <xf numFmtId="20" fontId="14" fillId="0" borderId="20" xfId="0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164" fontId="14" fillId="0" borderId="22" xfId="0" applyNumberFormat="1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164" fontId="14" fillId="0" borderId="24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6" fillId="0" borderId="26" xfId="0" applyFont="1" applyBorder="1"/>
    <xf numFmtId="0" fontId="17" fillId="0" borderId="26" xfId="0" applyFont="1" applyBorder="1" applyAlignment="1">
      <alignment horizontal="center"/>
    </xf>
    <xf numFmtId="0" fontId="9" fillId="0" borderId="27" xfId="0" applyFont="1" applyBorder="1"/>
    <xf numFmtId="0" fontId="9" fillId="0" borderId="1" xfId="0" applyFont="1" applyBorder="1"/>
    <xf numFmtId="0" fontId="9" fillId="0" borderId="28" xfId="0" applyFont="1" applyBorder="1"/>
    <xf numFmtId="164" fontId="14" fillId="0" borderId="27" xfId="0" applyNumberFormat="1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164" fontId="14" fillId="0" borderId="29" xfId="0" applyNumberFormat="1" applyFont="1" applyBorder="1" applyAlignment="1">
      <alignment horizontal="center"/>
    </xf>
    <xf numFmtId="20" fontId="14" fillId="0" borderId="30" xfId="0" applyNumberFormat="1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20" fontId="18" fillId="0" borderId="1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16" fillId="0" borderId="34" xfId="0" applyFont="1" applyBorder="1"/>
    <xf numFmtId="2" fontId="17" fillId="0" borderId="34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20" fontId="13" fillId="0" borderId="1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164" fontId="15" fillId="0" borderId="27" xfId="0" applyNumberFormat="1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1" fillId="0" borderId="34" xfId="0" applyFont="1" applyBorder="1"/>
    <xf numFmtId="0" fontId="21" fillId="0" borderId="34" xfId="0" applyFont="1" applyBorder="1" applyAlignment="1">
      <alignment horizontal="center"/>
    </xf>
    <xf numFmtId="0" fontId="9" fillId="0" borderId="27" xfId="0" applyFont="1" applyFill="1" applyBorder="1"/>
    <xf numFmtId="0" fontId="9" fillId="0" borderId="1" xfId="0" applyFont="1" applyFill="1" applyBorder="1"/>
    <xf numFmtId="20" fontId="14" fillId="2" borderId="1" xfId="0" applyNumberFormat="1" applyFont="1" applyFill="1" applyBorder="1" applyAlignment="1">
      <alignment horizontal="center"/>
    </xf>
    <xf numFmtId="164" fontId="15" fillId="0" borderId="32" xfId="0" applyNumberFormat="1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9" fillId="0" borderId="35" xfId="0" applyFont="1" applyFill="1" applyBorder="1"/>
    <xf numFmtId="0" fontId="9" fillId="0" borderId="36" xfId="0" applyFont="1" applyBorder="1"/>
    <xf numFmtId="0" fontId="9" fillId="0" borderId="37" xfId="0" applyFont="1" applyBorder="1"/>
    <xf numFmtId="164" fontId="14" fillId="0" borderId="35" xfId="0" applyNumberFormat="1" applyFont="1" applyBorder="1" applyAlignment="1">
      <alignment horizontal="center"/>
    </xf>
    <xf numFmtId="20" fontId="14" fillId="2" borderId="36" xfId="0" applyNumberFormat="1" applyFont="1" applyFill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4" fontId="15" fillId="0" borderId="35" xfId="0" applyNumberFormat="1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164" fontId="14" fillId="0" borderId="39" xfId="0" applyNumberFormat="1" applyFont="1" applyBorder="1" applyAlignment="1">
      <alignment horizontal="center"/>
    </xf>
    <xf numFmtId="0" fontId="13" fillId="0" borderId="38" xfId="0" applyFont="1" applyBorder="1" applyAlignment="1">
      <alignment horizontal="center"/>
    </xf>
    <xf numFmtId="0" fontId="16" fillId="0" borderId="40" xfId="0" applyFont="1" applyBorder="1"/>
    <xf numFmtId="0" fontId="17" fillId="0" borderId="40" xfId="0" applyFont="1" applyBorder="1" applyAlignment="1">
      <alignment horizontal="center"/>
    </xf>
    <xf numFmtId="0" fontId="11" fillId="0" borderId="0" xfId="0" applyFont="1"/>
    <xf numFmtId="0" fontId="11" fillId="0" borderId="0" xfId="0" applyFont="1" applyFill="1" applyBorder="1"/>
    <xf numFmtId="0" fontId="11" fillId="0" borderId="0" xfId="0" applyFont="1" applyBorder="1"/>
    <xf numFmtId="0" fontId="17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0" fillId="3" borderId="0" xfId="0" applyFill="1" applyAlignment="1">
      <alignment vertical="center" wrapText="1"/>
    </xf>
    <xf numFmtId="0" fontId="23" fillId="0" borderId="0" xfId="0" applyFont="1"/>
    <xf numFmtId="0" fontId="24" fillId="0" borderId="0" xfId="0" applyFont="1"/>
    <xf numFmtId="0" fontId="1" fillId="0" borderId="0" xfId="0" applyFont="1"/>
    <xf numFmtId="0" fontId="25" fillId="0" borderId="1" xfId="0" applyFont="1" applyBorder="1" applyAlignment="1">
      <alignment horizontal="center"/>
    </xf>
    <xf numFmtId="0" fontId="25" fillId="4" borderId="1" xfId="0" applyFont="1" applyFill="1" applyBorder="1" applyAlignment="1">
      <alignment horizontal="left"/>
    </xf>
    <xf numFmtId="0" fontId="25" fillId="4" borderId="1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0" xfId="0" applyFont="1" applyBorder="1" applyAlignment="1">
      <alignment horizontal="left"/>
    </xf>
    <xf numFmtId="0" fontId="25" fillId="0" borderId="1" xfId="0" applyFont="1" applyBorder="1"/>
    <xf numFmtId="0" fontId="25" fillId="4" borderId="1" xfId="0" applyFont="1" applyFill="1" applyBorder="1"/>
    <xf numFmtId="0" fontId="25" fillId="4" borderId="41" xfId="0" applyFont="1" applyFill="1" applyBorder="1" applyAlignment="1">
      <alignment horizontal="left"/>
    </xf>
  </cellXfs>
  <cellStyles count="2">
    <cellStyle name="Normální" xfId="0" builtinId="0"/>
    <cellStyle name="Normální 2" xfId="1"/>
  </cellStyles>
  <dxfs count="399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2D050"/>
      </font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rgb="FF92D050"/>
      </font>
    </dxf>
    <dxf>
      <font>
        <color rgb="FF92D050"/>
      </font>
    </dxf>
    <dxf>
      <font>
        <color rgb="FF92D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257175</xdr:colOff>
      <xdr:row>40</xdr:row>
      <xdr:rowOff>28575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58775" cy="764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504825</xdr:colOff>
      <xdr:row>23</xdr:row>
      <xdr:rowOff>9525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58425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123825</xdr:colOff>
      <xdr:row>24</xdr:row>
      <xdr:rowOff>123825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2542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95250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44075" cy="676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133350</xdr:colOff>
      <xdr:row>46</xdr:row>
      <xdr:rowOff>28575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29350" cy="879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142875</xdr:colOff>
      <xdr:row>32</xdr:row>
      <xdr:rowOff>152400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4475" cy="624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209550</xdr:colOff>
      <xdr:row>34</xdr:row>
      <xdr:rowOff>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63150" cy="647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200025</xdr:colOff>
      <xdr:row>47</xdr:row>
      <xdr:rowOff>152400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5225" cy="910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202544</xdr:colOff>
      <xdr:row>36</xdr:row>
      <xdr:rowOff>133350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3344" cy="699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42</xdr:row>
      <xdr:rowOff>139702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5525" cy="814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123826</xdr:rowOff>
    </xdr:from>
    <xdr:to>
      <xdr:col>9</xdr:col>
      <xdr:colOff>95251</xdr:colOff>
      <xdr:row>47</xdr:row>
      <xdr:rowOff>143526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124826"/>
          <a:ext cx="5581650" cy="97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47</xdr:row>
      <xdr:rowOff>38100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89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0</xdr:colOff>
      <xdr:row>24</xdr:row>
      <xdr:rowOff>9525</xdr:rowOff>
    </xdr:to>
    <xdr:pic>
      <xdr:nvPicPr>
        <xdr:cNvPr id="2" name="Obrázek 1" descr="https://stoupak.cz/media/kunena/attachments/8083/1-DSC_0064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0" cy="458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247650</xdr:colOff>
      <xdr:row>37</xdr:row>
      <xdr:rowOff>123825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01250" cy="717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bos/Dropbox/RCEO2015/V&#253;sledkovka%20RCEO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ková listina"/>
      <sheetName val="Výsledková listina k tisku"/>
      <sheetName val="Seznam"/>
      <sheetName val="Přihlášky"/>
      <sheetName val="vyůčtování"/>
    </sheetNames>
    <sheetDataSet>
      <sheetData sheetId="0" refreshError="1"/>
      <sheetData sheetId="1" refreshError="1"/>
      <sheetData sheetId="2">
        <row r="2">
          <cell r="A2" t="str">
            <v>Barbořák Karel</v>
          </cell>
        </row>
        <row r="3">
          <cell r="A3" t="str">
            <v>Barbořík Petr</v>
          </cell>
        </row>
        <row r="4">
          <cell r="A4" t="str">
            <v>Blažek Milan</v>
          </cell>
        </row>
        <row r="5">
          <cell r="A5" t="str">
            <v>Bořil Petr</v>
          </cell>
        </row>
        <row r="6">
          <cell r="A6" t="str">
            <v>Brázda Břetislav</v>
          </cell>
        </row>
        <row r="7">
          <cell r="A7" t="str">
            <v>Culík Kamil</v>
          </cell>
        </row>
        <row r="8">
          <cell r="A8" t="str">
            <v>Drápal Martin</v>
          </cell>
        </row>
        <row r="9">
          <cell r="A9" t="str">
            <v>Drštička Viktor</v>
          </cell>
        </row>
        <row r="10">
          <cell r="A10" t="str">
            <v>Dyba Rostislav</v>
          </cell>
        </row>
        <row r="11">
          <cell r="A11" t="str">
            <v>Faigl Vladislav</v>
          </cell>
        </row>
        <row r="12">
          <cell r="A12" t="str">
            <v>Faltičko Martin Ing.</v>
          </cell>
        </row>
        <row r="13">
          <cell r="A13" t="str">
            <v>Flídr Luboš</v>
          </cell>
        </row>
        <row r="14">
          <cell r="A14" t="str">
            <v>Hapal Radovan</v>
          </cell>
        </row>
        <row r="15">
          <cell r="A15" t="str">
            <v>Hauk Martin</v>
          </cell>
        </row>
        <row r="16">
          <cell r="A16" t="str">
            <v>Havlíček Zdeněk</v>
          </cell>
        </row>
        <row r="17">
          <cell r="A17" t="str">
            <v>Havlík Ivan</v>
          </cell>
        </row>
        <row r="18">
          <cell r="A18" t="str">
            <v>Hlaváček Ladislav</v>
          </cell>
        </row>
        <row r="19">
          <cell r="A19" t="str">
            <v>Hlavinka Tomáš</v>
          </cell>
        </row>
        <row r="20">
          <cell r="A20" t="str">
            <v>Hloušek Pavel</v>
          </cell>
        </row>
        <row r="21">
          <cell r="A21" t="str">
            <v>Honěk Jan</v>
          </cell>
        </row>
        <row r="22">
          <cell r="A22" t="str">
            <v>Horník Vladimír</v>
          </cell>
        </row>
        <row r="23">
          <cell r="A23" t="str">
            <v>Hrabáček Alois</v>
          </cell>
        </row>
        <row r="24">
          <cell r="A24" t="str">
            <v>Hrubý Lukáš</v>
          </cell>
        </row>
        <row r="25">
          <cell r="A25" t="str">
            <v>Jagoš Dalibor</v>
          </cell>
        </row>
        <row r="26">
          <cell r="A26" t="str">
            <v>Jahelka Petr</v>
          </cell>
        </row>
        <row r="27">
          <cell r="A27" t="str">
            <v>Jakubowski Milan</v>
          </cell>
        </row>
        <row r="28">
          <cell r="A28" t="str">
            <v>Janák Bohumil</v>
          </cell>
        </row>
        <row r="29">
          <cell r="A29" t="str">
            <v>Jurkovič Peter ml.</v>
          </cell>
        </row>
        <row r="30">
          <cell r="A30" t="str">
            <v>Jurkovič Peter st.</v>
          </cell>
        </row>
        <row r="31">
          <cell r="A31" t="str">
            <v>Knebl Ladislav</v>
          </cell>
        </row>
        <row r="32">
          <cell r="A32" t="str">
            <v>Knesl Miroslav</v>
          </cell>
        </row>
        <row r="33">
          <cell r="A33" t="str">
            <v>Knobloch Milan</v>
          </cell>
        </row>
        <row r="34">
          <cell r="A34" t="str">
            <v>Konopka Vladimír</v>
          </cell>
        </row>
        <row r="35">
          <cell r="A35" t="str">
            <v>Krátký Aleš</v>
          </cell>
        </row>
        <row r="36">
          <cell r="A36" t="str">
            <v>Kristian</v>
          </cell>
        </row>
        <row r="37">
          <cell r="A37" t="str">
            <v>Krivošík Miroslav</v>
          </cell>
        </row>
        <row r="38">
          <cell r="A38" t="str">
            <v>Krysta Mieczyslaw</v>
          </cell>
        </row>
        <row r="39">
          <cell r="A39" t="str">
            <v>Kuráň Petr</v>
          </cell>
        </row>
        <row r="40">
          <cell r="A40" t="str">
            <v>Kvapil Petr</v>
          </cell>
        </row>
        <row r="41">
          <cell r="A41" t="str">
            <v>Maňák Miroslav</v>
          </cell>
        </row>
        <row r="42">
          <cell r="A42" t="str">
            <v>Maňák Pavel</v>
          </cell>
        </row>
        <row r="43">
          <cell r="A43" t="str">
            <v>Matula Ondřej</v>
          </cell>
        </row>
        <row r="44">
          <cell r="A44" t="str">
            <v>Michalovič Patrik</v>
          </cell>
        </row>
        <row r="45">
          <cell r="A45" t="str">
            <v>Mlejnek Michael</v>
          </cell>
        </row>
        <row r="46">
          <cell r="A46" t="str">
            <v>Mlejnek Michal st.</v>
          </cell>
        </row>
        <row r="47">
          <cell r="A47" t="str">
            <v>Morava Milan</v>
          </cell>
        </row>
        <row r="48">
          <cell r="A48" t="str">
            <v>Mrovec David</v>
          </cell>
        </row>
        <row r="49">
          <cell r="A49" t="str">
            <v>Mück Ivo</v>
          </cell>
        </row>
        <row r="50">
          <cell r="A50" t="str">
            <v>Nahodil Antonín</v>
          </cell>
        </row>
        <row r="51">
          <cell r="A51" t="str">
            <v>Nečas Josef</v>
          </cell>
        </row>
        <row r="52">
          <cell r="A52" t="str">
            <v>Nezhyba Jaroslav</v>
          </cell>
        </row>
        <row r="53">
          <cell r="A53" t="str">
            <v>Nováček Milan</v>
          </cell>
        </row>
        <row r="54">
          <cell r="A54" t="str">
            <v>Ofčarovič David</v>
          </cell>
        </row>
        <row r="55">
          <cell r="A55" t="str">
            <v>Pekárek Ondřej</v>
          </cell>
        </row>
        <row r="56">
          <cell r="A56" t="str">
            <v>Prašivka Miroslav</v>
          </cell>
        </row>
        <row r="57">
          <cell r="A57" t="str">
            <v>Příborský Jiří</v>
          </cell>
        </row>
        <row r="58">
          <cell r="A58" t="str">
            <v>Pyrochta Pavel</v>
          </cell>
        </row>
        <row r="59">
          <cell r="A59" t="str">
            <v>Rišo Miroslav</v>
          </cell>
        </row>
        <row r="60">
          <cell r="A60" t="str">
            <v>Salamon Michal</v>
          </cell>
        </row>
        <row r="61">
          <cell r="A61" t="str">
            <v xml:space="preserve">Salamon Stanislaw </v>
          </cell>
        </row>
        <row r="62">
          <cell r="A62" t="str">
            <v>Salvet Rostislav</v>
          </cell>
        </row>
        <row r="63">
          <cell r="A63" t="str">
            <v>Sedlář Lubomír Ing.</v>
          </cell>
        </row>
        <row r="64">
          <cell r="A64" t="str">
            <v>Škopík Jan</v>
          </cell>
        </row>
        <row r="65">
          <cell r="A65" t="str">
            <v>Škvor Ladislav</v>
          </cell>
        </row>
        <row r="66">
          <cell r="A66" t="str">
            <v>Šmehlík Jaroslav</v>
          </cell>
        </row>
        <row r="67">
          <cell r="A67" t="str">
            <v>Šnyrych</v>
          </cell>
        </row>
        <row r="68">
          <cell r="A68" t="str">
            <v>Švec Jiří</v>
          </cell>
        </row>
        <row r="69">
          <cell r="A69" t="str">
            <v>Tajovský Václav</v>
          </cell>
        </row>
        <row r="70">
          <cell r="A70" t="str">
            <v>Vacek Stanislav</v>
          </cell>
        </row>
        <row r="71">
          <cell r="A71" t="str">
            <v>Valčík Vladimír</v>
          </cell>
        </row>
        <row r="72">
          <cell r="A72" t="str">
            <v>Vašíček Pavol</v>
          </cell>
        </row>
        <row r="73">
          <cell r="A73" t="str">
            <v>Vašíček Radek st.</v>
          </cell>
        </row>
        <row r="74">
          <cell r="A74" t="str">
            <v>Veleba Martin</v>
          </cell>
        </row>
        <row r="75">
          <cell r="A75" t="str">
            <v>Vodínský Jiří</v>
          </cell>
        </row>
        <row r="76">
          <cell r="A76" t="str">
            <v>Vohralík Martin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tabSelected="1" zoomScaleNormal="100" workbookViewId="0">
      <pane xSplit="4" ySplit="3" topLeftCell="E4" activePane="bottomRight" state="frozen"/>
      <selection activeCell="M43" sqref="M43"/>
      <selection pane="topRight" activeCell="M43" sqref="M43"/>
      <selection pane="bottomLeft" activeCell="M43" sqref="M43"/>
      <selection pane="bottomRight" activeCell="F1" sqref="F1"/>
    </sheetView>
  </sheetViews>
  <sheetFormatPr defaultColWidth="9.140625" defaultRowHeight="15" x14ac:dyDescent="0.25"/>
  <cols>
    <col min="1" max="1" width="5" style="8" customWidth="1"/>
    <col min="2" max="2" width="21" style="8" customWidth="1"/>
    <col min="3" max="3" width="4.42578125" style="8" bestFit="1" customWidth="1"/>
    <col min="4" max="4" width="8.28515625" style="8" bestFit="1" customWidth="1"/>
    <col min="5" max="5" width="8.140625" style="8" customWidth="1"/>
    <col min="6" max="13" width="7.28515625" style="8" bestFit="1" customWidth="1"/>
    <col min="14" max="14" width="6.85546875" style="8" customWidth="1"/>
    <col min="15" max="15" width="7.28515625" style="8" bestFit="1" customWidth="1"/>
    <col min="16" max="16" width="7.140625" style="8" bestFit="1" customWidth="1"/>
    <col min="17" max="17" width="8.42578125" style="8" bestFit="1" customWidth="1"/>
    <col min="18" max="18" width="8" style="8" customWidth="1"/>
    <col min="19" max="19" width="8.5703125" style="8" customWidth="1"/>
    <col min="20" max="20" width="8" style="8" customWidth="1"/>
    <col min="21" max="22" width="8.5703125" style="8" customWidth="1"/>
    <col min="23" max="23" width="9.42578125" style="8" bestFit="1" customWidth="1"/>
    <col min="24" max="16384" width="9.140625" style="8"/>
  </cols>
  <sheetData>
    <row r="1" spans="1:22" x14ac:dyDescent="0.25">
      <c r="B1" s="8" t="s">
        <v>28</v>
      </c>
      <c r="C1" s="5">
        <f>SUMIF(F1:U1,"&gt;0")/COUNTIF(F1:U1,"&gt;0")</f>
        <v>876.25963703791604</v>
      </c>
      <c r="E1" s="3">
        <f>SUMIF(E4:E74,"&gt;0")/E2</f>
        <v>875.64</v>
      </c>
      <c r="F1" s="3">
        <f>SUMIF(F4:F74,"&gt;0")/F2</f>
        <v>707.15833333333342</v>
      </c>
      <c r="G1" s="3">
        <f t="shared" ref="G1:U1" si="0">SUMIF(G4:G74,"&gt;0")/G2</f>
        <v>975.16849999999999</v>
      </c>
      <c r="H1" s="3">
        <f t="shared" si="0"/>
        <v>948.91874999999993</v>
      </c>
      <c r="I1" s="3">
        <f t="shared" si="0"/>
        <v>903.57888888888874</v>
      </c>
      <c r="J1" s="3">
        <f t="shared" si="0"/>
        <v>883.6400000000001</v>
      </c>
      <c r="K1" s="3">
        <f t="shared" si="0"/>
        <v>931.02658974358962</v>
      </c>
      <c r="L1" s="3">
        <f t="shared" si="0"/>
        <v>884.33789473684203</v>
      </c>
      <c r="M1" s="3">
        <f t="shared" si="0"/>
        <v>971.0891818181816</v>
      </c>
      <c r="N1" s="3">
        <f t="shared" si="0"/>
        <v>923.47583333333341</v>
      </c>
      <c r="O1" s="3">
        <f t="shared" si="0"/>
        <v>933.90578999999991</v>
      </c>
      <c r="P1" s="3">
        <f t="shared" si="0"/>
        <v>940.27052380952421</v>
      </c>
      <c r="Q1" s="3">
        <f t="shared" si="0"/>
        <v>917.1763636363637</v>
      </c>
      <c r="R1" s="3">
        <f t="shared" si="0"/>
        <v>632.47076923076929</v>
      </c>
      <c r="S1" s="3">
        <f t="shared" si="0"/>
        <v>715.4174999999999</v>
      </c>
      <c r="T1" s="3" t="e">
        <f t="shared" si="0"/>
        <v>#DIV/0!</v>
      </c>
      <c r="U1" s="3" t="e">
        <f t="shared" si="0"/>
        <v>#DIV/0!</v>
      </c>
      <c r="V1" s="3" t="e">
        <f t="shared" ref="V1" si="1">SUMIF(V4:V74,"&gt;0")/V2</f>
        <v>#DIV/0!</v>
      </c>
    </row>
    <row r="2" spans="1:22" x14ac:dyDescent="0.25">
      <c r="B2" s="8" t="s">
        <v>41</v>
      </c>
      <c r="C2" s="5">
        <f>SUMIF(F2:U2,"&gt;0")/COUNTIF(F2:U2,"&gt;0")</f>
        <v>16.428571428571427</v>
      </c>
      <c r="E2" s="7">
        <f>COUNTIF(E4:E74,"&gt;0")</f>
        <v>15</v>
      </c>
      <c r="F2" s="7">
        <f>COUNTIF(F4:F74,"&gt;0")</f>
        <v>6</v>
      </c>
      <c r="G2" s="7">
        <f t="shared" ref="G2:U2" si="2">COUNTIF(G4:G74,"&gt;0")</f>
        <v>20</v>
      </c>
      <c r="H2" s="7">
        <f t="shared" si="2"/>
        <v>16</v>
      </c>
      <c r="I2" s="7">
        <f t="shared" si="2"/>
        <v>18</v>
      </c>
      <c r="J2" s="7">
        <f t="shared" si="2"/>
        <v>17</v>
      </c>
      <c r="K2" s="7">
        <f t="shared" si="2"/>
        <v>20</v>
      </c>
      <c r="L2" s="7">
        <f t="shared" si="2"/>
        <v>19</v>
      </c>
      <c r="M2" s="7">
        <f t="shared" si="2"/>
        <v>22</v>
      </c>
      <c r="N2" s="7">
        <f t="shared" si="2"/>
        <v>12</v>
      </c>
      <c r="O2" s="7">
        <f t="shared" si="2"/>
        <v>19</v>
      </c>
      <c r="P2" s="7">
        <f t="shared" si="2"/>
        <v>21</v>
      </c>
      <c r="Q2" s="7">
        <f t="shared" si="2"/>
        <v>11</v>
      </c>
      <c r="R2" s="7">
        <f t="shared" si="2"/>
        <v>13</v>
      </c>
      <c r="S2" s="7">
        <f t="shared" si="2"/>
        <v>16</v>
      </c>
      <c r="T2" s="7">
        <f t="shared" si="2"/>
        <v>0</v>
      </c>
      <c r="U2" s="7">
        <f t="shared" si="2"/>
        <v>0</v>
      </c>
      <c r="V2" s="7">
        <f t="shared" ref="V2" si="3">COUNTIF(V4:V74,"&gt;0")</f>
        <v>0</v>
      </c>
    </row>
    <row r="3" spans="1:22" ht="129.75" customHeight="1" x14ac:dyDescent="0.25">
      <c r="A3" s="11" t="s">
        <v>0</v>
      </c>
      <c r="B3" s="9" t="s">
        <v>1</v>
      </c>
      <c r="C3" s="4" t="s">
        <v>12</v>
      </c>
      <c r="D3" s="4" t="s">
        <v>13</v>
      </c>
      <c r="E3" s="10" t="s">
        <v>146</v>
      </c>
      <c r="F3" s="4" t="s">
        <v>236</v>
      </c>
      <c r="G3" s="4" t="s">
        <v>57</v>
      </c>
      <c r="H3" s="4" t="s">
        <v>237</v>
      </c>
      <c r="I3" s="4" t="s">
        <v>58</v>
      </c>
      <c r="J3" s="4" t="s">
        <v>59</v>
      </c>
      <c r="K3" s="4" t="s">
        <v>60</v>
      </c>
      <c r="L3" s="4" t="s">
        <v>62</v>
      </c>
      <c r="M3" s="4" t="s">
        <v>61</v>
      </c>
      <c r="N3" s="4" t="s">
        <v>235</v>
      </c>
      <c r="O3" s="4" t="s">
        <v>238</v>
      </c>
      <c r="P3" s="4" t="s">
        <v>241</v>
      </c>
      <c r="Q3" s="4" t="s">
        <v>251</v>
      </c>
      <c r="R3" s="4" t="s">
        <v>239</v>
      </c>
      <c r="S3" s="4" t="s">
        <v>258</v>
      </c>
      <c r="T3" s="4"/>
      <c r="U3" s="4"/>
      <c r="V3" s="4"/>
    </row>
    <row r="4" spans="1:22" x14ac:dyDescent="0.25">
      <c r="A4" s="2">
        <v>1</v>
      </c>
      <c r="B4" s="1" t="s">
        <v>14</v>
      </c>
      <c r="C4" s="5">
        <f>COUNTIF(E4:X4,"&gt;0")</f>
        <v>12</v>
      </c>
      <c r="D4" s="3">
        <f>SUM(LARGE(E4:R4,{1;2;3}))</f>
        <v>2984.45</v>
      </c>
      <c r="E4" s="6">
        <v>916.35</v>
      </c>
      <c r="F4" s="6"/>
      <c r="G4" s="6">
        <v>993.27</v>
      </c>
      <c r="H4" s="6">
        <v>992.31</v>
      </c>
      <c r="I4" s="6">
        <v>987.5</v>
      </c>
      <c r="J4" s="6">
        <v>945.76</v>
      </c>
      <c r="K4" s="6">
        <v>995.51</v>
      </c>
      <c r="L4" s="6">
        <v>874.04</v>
      </c>
      <c r="M4" s="6">
        <v>983.17</v>
      </c>
      <c r="N4" s="6">
        <v>990.38</v>
      </c>
      <c r="O4" s="6">
        <v>983.17</v>
      </c>
      <c r="P4" s="6">
        <v>995.67</v>
      </c>
      <c r="Q4" s="6"/>
      <c r="R4" s="6"/>
      <c r="S4" s="6">
        <v>853.85</v>
      </c>
      <c r="T4" s="6"/>
      <c r="U4" s="6"/>
      <c r="V4" s="6"/>
    </row>
    <row r="5" spans="1:22" x14ac:dyDescent="0.25">
      <c r="A5" s="2">
        <v>2</v>
      </c>
      <c r="B5" s="1" t="s">
        <v>3</v>
      </c>
      <c r="C5" s="5">
        <f>COUNTIF(E5:X5,"&gt;0")</f>
        <v>10</v>
      </c>
      <c r="D5" s="3">
        <f>SUM(LARGE(E5:R5,{1;2;3}))</f>
        <v>2983.97001</v>
      </c>
      <c r="E5" s="6">
        <v>994.2</v>
      </c>
      <c r="F5" s="6">
        <v>814.1</v>
      </c>
      <c r="G5" s="6">
        <v>988.46</v>
      </c>
      <c r="H5" s="6">
        <v>991.83</v>
      </c>
      <c r="I5" s="6"/>
      <c r="J5" s="6"/>
      <c r="K5" s="6">
        <v>995.51</v>
      </c>
      <c r="L5" s="6"/>
      <c r="M5" s="6">
        <v>993.75</v>
      </c>
      <c r="N5" s="6">
        <v>982.69</v>
      </c>
      <c r="O5" s="6">
        <v>994.23000999999999</v>
      </c>
      <c r="P5" s="6"/>
      <c r="Q5" s="6">
        <v>994.23</v>
      </c>
      <c r="R5" s="6">
        <v>753.85</v>
      </c>
      <c r="S5" s="6"/>
      <c r="T5" s="6"/>
      <c r="U5" s="6"/>
      <c r="V5" s="6"/>
    </row>
    <row r="6" spans="1:22" x14ac:dyDescent="0.25">
      <c r="A6" s="2">
        <v>3</v>
      </c>
      <c r="B6" s="1" t="s">
        <v>18</v>
      </c>
      <c r="C6" s="5">
        <f>COUNTIF(E6:X6,"&gt;0")</f>
        <v>12</v>
      </c>
      <c r="D6" s="3">
        <f>SUM(LARGE(E6:R6,{1;2;3}))</f>
        <v>2982.6909999999998</v>
      </c>
      <c r="E6" s="6">
        <v>685.58</v>
      </c>
      <c r="F6" s="6"/>
      <c r="G6" s="6">
        <v>993.27</v>
      </c>
      <c r="H6" s="6"/>
      <c r="I6" s="6">
        <v>989.42</v>
      </c>
      <c r="J6" s="6">
        <v>976.44</v>
      </c>
      <c r="K6" s="6">
        <v>972.44</v>
      </c>
      <c r="L6" s="6">
        <v>988.46</v>
      </c>
      <c r="M6" s="6">
        <v>993.27099999999996</v>
      </c>
      <c r="N6" s="6">
        <v>994.23</v>
      </c>
      <c r="O6" s="6">
        <v>990.38</v>
      </c>
      <c r="P6" s="6">
        <v>995.19</v>
      </c>
      <c r="Q6" s="6"/>
      <c r="R6" s="6">
        <v>941.83</v>
      </c>
      <c r="S6" s="6">
        <v>898.56</v>
      </c>
      <c r="T6" s="6"/>
      <c r="U6" s="6"/>
      <c r="V6" s="6"/>
    </row>
    <row r="7" spans="1:22" x14ac:dyDescent="0.25">
      <c r="A7" s="2">
        <v>4</v>
      </c>
      <c r="B7" s="1" t="s">
        <v>50</v>
      </c>
      <c r="C7" s="5">
        <f>COUNTIF(E7:X7,"&gt;0")</f>
        <v>10</v>
      </c>
      <c r="D7" s="3">
        <f>SUM(LARGE(E7:R7,{1;2;3}))</f>
        <v>2982.21</v>
      </c>
      <c r="E7" s="6"/>
      <c r="F7" s="6"/>
      <c r="G7" s="6">
        <v>989.42</v>
      </c>
      <c r="H7" s="6">
        <v>993.27</v>
      </c>
      <c r="I7" s="6"/>
      <c r="J7" s="6">
        <v>992.31</v>
      </c>
      <c r="K7" s="6">
        <v>987.18</v>
      </c>
      <c r="L7" s="6"/>
      <c r="M7" s="6">
        <v>994.71</v>
      </c>
      <c r="N7" s="6">
        <v>988.46</v>
      </c>
      <c r="O7" s="6">
        <v>994.23</v>
      </c>
      <c r="P7" s="6">
        <v>991.83</v>
      </c>
      <c r="Q7" s="6">
        <v>901.92</v>
      </c>
      <c r="R7" s="6">
        <v>424.04</v>
      </c>
      <c r="S7" s="6"/>
      <c r="T7" s="6"/>
      <c r="U7" s="6"/>
      <c r="V7" s="6"/>
    </row>
    <row r="8" spans="1:22" x14ac:dyDescent="0.25">
      <c r="A8" s="2">
        <v>5</v>
      </c>
      <c r="B8" s="1" t="s">
        <v>23</v>
      </c>
      <c r="C8" s="5">
        <f>COUNTIF(E8:X8,"&gt;0")</f>
        <v>9</v>
      </c>
      <c r="D8" s="3">
        <f>SUM(LARGE(E8:R8,{1;2;3}))</f>
        <v>2979.01</v>
      </c>
      <c r="E8" s="6">
        <v>963.46</v>
      </c>
      <c r="F8" s="6"/>
      <c r="G8" s="6"/>
      <c r="H8" s="6"/>
      <c r="I8" s="6">
        <v>987.5</v>
      </c>
      <c r="J8" s="6">
        <v>950.96</v>
      </c>
      <c r="K8" s="6">
        <v>991.03</v>
      </c>
      <c r="L8" s="6"/>
      <c r="M8" s="6">
        <v>992.31</v>
      </c>
      <c r="N8" s="6"/>
      <c r="O8" s="6">
        <v>889.42</v>
      </c>
      <c r="P8" s="6">
        <v>995.67</v>
      </c>
      <c r="Q8" s="6">
        <v>698.56</v>
      </c>
      <c r="R8" s="6">
        <v>808.17</v>
      </c>
      <c r="S8" s="6"/>
      <c r="T8" s="6"/>
      <c r="U8" s="6"/>
      <c r="V8" s="6"/>
    </row>
    <row r="9" spans="1:22" x14ac:dyDescent="0.25">
      <c r="A9" s="2">
        <v>6</v>
      </c>
      <c r="B9" s="1" t="s">
        <v>20</v>
      </c>
      <c r="C9" s="5">
        <f>COUNTIF(E9:X9,"&gt;0")</f>
        <v>13</v>
      </c>
      <c r="D9" s="3">
        <f>SUM(LARGE(E9:R9,{1;2;3}))</f>
        <v>2978.3710000000001</v>
      </c>
      <c r="E9" s="6">
        <v>989.9</v>
      </c>
      <c r="F9" s="6"/>
      <c r="G9" s="6">
        <v>991.83</v>
      </c>
      <c r="H9" s="6">
        <v>990.87</v>
      </c>
      <c r="I9" s="6">
        <v>986.06</v>
      </c>
      <c r="J9" s="6">
        <v>987.5</v>
      </c>
      <c r="K9" s="6">
        <v>985.9</v>
      </c>
      <c r="L9" s="6">
        <v>767.31</v>
      </c>
      <c r="M9" s="6">
        <v>991.83100000000002</v>
      </c>
      <c r="N9" s="6"/>
      <c r="O9" s="6">
        <v>946.15</v>
      </c>
      <c r="P9" s="6">
        <v>992.79</v>
      </c>
      <c r="Q9" s="6">
        <v>993.75</v>
      </c>
      <c r="R9" s="6">
        <v>961.06</v>
      </c>
      <c r="S9" s="6">
        <v>939.42</v>
      </c>
      <c r="T9" s="6"/>
      <c r="U9" s="6"/>
      <c r="V9" s="6"/>
    </row>
    <row r="10" spans="1:22" x14ac:dyDescent="0.25">
      <c r="A10" s="2">
        <v>7</v>
      </c>
      <c r="B10" s="1" t="s">
        <v>51</v>
      </c>
      <c r="C10" s="5">
        <f>COUNTIF(E10:X10,"&gt;0")</f>
        <v>9</v>
      </c>
      <c r="D10" s="3">
        <f>SUM(LARGE(E10:R10,{1;2;3}))</f>
        <v>2978.21</v>
      </c>
      <c r="E10" s="6"/>
      <c r="F10" s="6"/>
      <c r="G10" s="6">
        <v>986.54</v>
      </c>
      <c r="H10" s="6">
        <v>938.45</v>
      </c>
      <c r="I10" s="6"/>
      <c r="J10" s="6"/>
      <c r="K10" s="6">
        <v>991.67</v>
      </c>
      <c r="L10" s="6"/>
      <c r="M10" s="6">
        <v>975.96</v>
      </c>
      <c r="N10" s="6">
        <v>977.4</v>
      </c>
      <c r="O10" s="6">
        <v>970.67</v>
      </c>
      <c r="P10" s="6">
        <v>995.19</v>
      </c>
      <c r="Q10" s="6">
        <v>991.35</v>
      </c>
      <c r="R10" s="6">
        <v>361.54</v>
      </c>
      <c r="S10" s="6"/>
      <c r="T10" s="6"/>
      <c r="U10" s="6"/>
      <c r="V10" s="6"/>
    </row>
    <row r="11" spans="1:22" x14ac:dyDescent="0.25">
      <c r="A11" s="2">
        <v>8</v>
      </c>
      <c r="B11" s="1" t="s">
        <v>19</v>
      </c>
      <c r="C11" s="5">
        <f>COUNTIF(E11:X11,"&gt;0")</f>
        <v>8</v>
      </c>
      <c r="D11" s="3">
        <f>SUM(LARGE(E11:R11,{1;2;3}))</f>
        <v>2974.04</v>
      </c>
      <c r="E11" s="6">
        <v>787.02</v>
      </c>
      <c r="F11" s="6"/>
      <c r="G11" s="6"/>
      <c r="H11" s="6">
        <v>990.87</v>
      </c>
      <c r="I11" s="6">
        <v>989.9</v>
      </c>
      <c r="J11" s="6"/>
      <c r="K11" s="6">
        <v>678.21</v>
      </c>
      <c r="L11" s="6">
        <v>941.35</v>
      </c>
      <c r="M11" s="6">
        <v>986.54</v>
      </c>
      <c r="N11" s="6"/>
      <c r="O11" s="6"/>
      <c r="P11" s="6">
        <v>993.27</v>
      </c>
      <c r="Q11" s="6"/>
      <c r="R11" s="6"/>
      <c r="S11" s="6">
        <v>850.96</v>
      </c>
      <c r="T11" s="6"/>
      <c r="U11" s="6"/>
      <c r="V11" s="6"/>
    </row>
    <row r="12" spans="1:22" x14ac:dyDescent="0.25">
      <c r="A12" s="2">
        <v>9</v>
      </c>
      <c r="B12" s="1" t="s">
        <v>45</v>
      </c>
      <c r="C12" s="5">
        <f>COUNTIF(E12:X12,"&gt;0")</f>
        <v>8</v>
      </c>
      <c r="D12" s="3">
        <f>SUM(LARGE(E12:R12,{1;2;3}))</f>
        <v>2971.6310000000003</v>
      </c>
      <c r="E12" s="6">
        <v>989.42</v>
      </c>
      <c r="F12" s="6"/>
      <c r="G12" s="6">
        <v>993.27</v>
      </c>
      <c r="H12" s="6"/>
      <c r="I12" s="6">
        <v>987.5</v>
      </c>
      <c r="J12" s="6"/>
      <c r="K12" s="6"/>
      <c r="L12" s="6">
        <v>987.98</v>
      </c>
      <c r="M12" s="6">
        <v>987.98</v>
      </c>
      <c r="N12" s="6"/>
      <c r="O12" s="6">
        <v>988.94</v>
      </c>
      <c r="P12" s="6">
        <v>988.94100000000003</v>
      </c>
      <c r="Q12" s="6"/>
      <c r="R12" s="6"/>
      <c r="S12" s="6">
        <v>911.54</v>
      </c>
      <c r="T12" s="6"/>
      <c r="U12" s="6"/>
      <c r="V12" s="6"/>
    </row>
    <row r="13" spans="1:22" x14ac:dyDescent="0.25">
      <c r="A13" s="2">
        <v>10</v>
      </c>
      <c r="B13" s="1" t="s">
        <v>27</v>
      </c>
      <c r="C13" s="5">
        <f>COUNTIF(E13:X13,"&gt;0")</f>
        <v>5</v>
      </c>
      <c r="D13" s="3">
        <f>SUM(LARGE(E13:R13,{1;2;3}))</f>
        <v>2967.3</v>
      </c>
      <c r="E13" s="6"/>
      <c r="F13" s="6"/>
      <c r="G13" s="6">
        <v>990.38</v>
      </c>
      <c r="H13" s="6"/>
      <c r="I13" s="6"/>
      <c r="J13" s="6">
        <v>993.27</v>
      </c>
      <c r="K13" s="6">
        <v>949.36</v>
      </c>
      <c r="L13" s="6">
        <v>850</v>
      </c>
      <c r="M13" s="6"/>
      <c r="N13" s="6"/>
      <c r="O13" s="6"/>
      <c r="P13" s="6">
        <v>983.65</v>
      </c>
      <c r="Q13" s="6"/>
      <c r="R13" s="6"/>
      <c r="S13" s="6"/>
      <c r="T13" s="6"/>
      <c r="U13" s="6"/>
      <c r="V13" s="6"/>
    </row>
    <row r="14" spans="1:22" x14ac:dyDescent="0.25">
      <c r="A14" s="2">
        <v>11</v>
      </c>
      <c r="B14" s="1" t="s">
        <v>10</v>
      </c>
      <c r="C14" s="5">
        <f>COUNTIF(E14:X14,"&gt;0")</f>
        <v>10</v>
      </c>
      <c r="D14" s="3">
        <f>SUM(LARGE(E14:R14,{1;2;3}))</f>
        <v>2966.35</v>
      </c>
      <c r="E14" s="6">
        <v>928.37</v>
      </c>
      <c r="F14" s="6">
        <v>757.05</v>
      </c>
      <c r="G14" s="6">
        <v>986.54</v>
      </c>
      <c r="H14" s="6">
        <v>974.04</v>
      </c>
      <c r="I14" s="6"/>
      <c r="J14" s="6"/>
      <c r="K14" s="6">
        <v>985.9</v>
      </c>
      <c r="L14" s="6"/>
      <c r="M14" s="6">
        <v>992.31</v>
      </c>
      <c r="N14" s="6">
        <v>938.45</v>
      </c>
      <c r="O14" s="6">
        <v>928.85</v>
      </c>
      <c r="P14" s="6"/>
      <c r="Q14" s="6">
        <v>987.5</v>
      </c>
      <c r="R14" s="6">
        <v>650.96</v>
      </c>
      <c r="S14" s="6"/>
      <c r="T14" s="6"/>
      <c r="U14" s="6"/>
      <c r="V14" s="6"/>
    </row>
    <row r="15" spans="1:22" x14ac:dyDescent="0.25">
      <c r="A15" s="2">
        <v>12</v>
      </c>
      <c r="B15" s="1" t="s">
        <v>2</v>
      </c>
      <c r="C15" s="5">
        <f>COUNTIF(E15:X15,"&gt;0")</f>
        <v>10</v>
      </c>
      <c r="D15" s="3">
        <f>SUM(LARGE(E15:R15,{1;2;3}))</f>
        <v>2960.09</v>
      </c>
      <c r="E15" s="6"/>
      <c r="F15" s="6"/>
      <c r="G15" s="6">
        <v>981.73</v>
      </c>
      <c r="H15" s="6">
        <v>960.1</v>
      </c>
      <c r="I15" s="6"/>
      <c r="J15" s="6">
        <v>807.69</v>
      </c>
      <c r="K15" s="6">
        <v>948.72</v>
      </c>
      <c r="L15" s="6">
        <v>848.56</v>
      </c>
      <c r="M15" s="6">
        <v>711.54</v>
      </c>
      <c r="N15" s="6">
        <v>987.98</v>
      </c>
      <c r="O15" s="6">
        <v>951.44</v>
      </c>
      <c r="P15" s="6">
        <v>990.38</v>
      </c>
      <c r="Q15" s="6"/>
      <c r="R15" s="6">
        <v>837.5</v>
      </c>
      <c r="S15" s="6"/>
      <c r="T15" s="6"/>
      <c r="U15" s="6"/>
      <c r="V15" s="6"/>
    </row>
    <row r="16" spans="1:22" x14ac:dyDescent="0.25">
      <c r="A16" s="2">
        <v>13</v>
      </c>
      <c r="B16" s="1" t="s">
        <v>5</v>
      </c>
      <c r="C16" s="5">
        <f>COUNTIF(E16:X16,"&gt;0")</f>
        <v>9</v>
      </c>
      <c r="D16" s="3">
        <f>SUM(LARGE(E16:R16,{1;2;3}))</f>
        <v>2954.81</v>
      </c>
      <c r="E16" s="6"/>
      <c r="F16" s="6"/>
      <c r="G16" s="6">
        <v>981.25</v>
      </c>
      <c r="H16" s="6">
        <v>987.02</v>
      </c>
      <c r="I16" s="6"/>
      <c r="J16" s="6">
        <v>954.81</v>
      </c>
      <c r="K16" s="6"/>
      <c r="L16" s="6"/>
      <c r="M16" s="6">
        <v>985.1</v>
      </c>
      <c r="N16" s="6">
        <v>981.73</v>
      </c>
      <c r="O16" s="6">
        <v>892.31</v>
      </c>
      <c r="P16" s="6">
        <v>872.6</v>
      </c>
      <c r="Q16" s="6">
        <v>982.69</v>
      </c>
      <c r="R16" s="6">
        <v>740.87</v>
      </c>
      <c r="S16" s="6"/>
      <c r="T16" s="6"/>
      <c r="U16" s="6"/>
      <c r="V16" s="6"/>
    </row>
    <row r="17" spans="1:22" x14ac:dyDescent="0.25">
      <c r="A17" s="2">
        <v>14</v>
      </c>
      <c r="B17" s="1" t="s">
        <v>36</v>
      </c>
      <c r="C17" s="5">
        <f>COUNTIF(E17:X17,"&gt;0")</f>
        <v>5</v>
      </c>
      <c r="D17" s="3">
        <f>SUM(LARGE(E17:R17,{1;2;3}))</f>
        <v>2936.54</v>
      </c>
      <c r="E17" s="6"/>
      <c r="F17" s="6"/>
      <c r="G17" s="6"/>
      <c r="H17" s="6">
        <v>977.4</v>
      </c>
      <c r="I17" s="6">
        <v>962.98</v>
      </c>
      <c r="J17" s="6"/>
      <c r="K17" s="6"/>
      <c r="L17" s="6">
        <v>978.85</v>
      </c>
      <c r="M17" s="6"/>
      <c r="N17" s="6"/>
      <c r="O17" s="6"/>
      <c r="P17" s="6">
        <v>980.29</v>
      </c>
      <c r="Q17" s="6"/>
      <c r="R17" s="6"/>
      <c r="S17" s="6">
        <v>911.06</v>
      </c>
      <c r="T17" s="6"/>
      <c r="U17" s="6"/>
      <c r="V17" s="6"/>
    </row>
    <row r="18" spans="1:22" x14ac:dyDescent="0.25">
      <c r="A18" s="2">
        <v>15</v>
      </c>
      <c r="B18" s="1" t="s">
        <v>9</v>
      </c>
      <c r="C18" s="5">
        <f>COUNTIF(E18:X18,"&gt;0")</f>
        <v>7</v>
      </c>
      <c r="D18" s="3">
        <f>SUM(LARGE(E18:R18,{1;2;3}))</f>
        <v>2929.8</v>
      </c>
      <c r="E18" s="6">
        <v>930.29</v>
      </c>
      <c r="F18" s="6">
        <v>787.82</v>
      </c>
      <c r="G18" s="6"/>
      <c r="H18" s="6">
        <v>964.9</v>
      </c>
      <c r="I18" s="6"/>
      <c r="J18" s="6"/>
      <c r="K18" s="6">
        <v>868.59</v>
      </c>
      <c r="L18" s="6"/>
      <c r="M18" s="6">
        <v>988.94</v>
      </c>
      <c r="N18" s="6"/>
      <c r="O18" s="6">
        <v>975.96</v>
      </c>
      <c r="P18" s="6"/>
      <c r="Q18" s="6"/>
      <c r="R18" s="6">
        <v>883.65</v>
      </c>
      <c r="S18" s="6"/>
      <c r="T18" s="6"/>
      <c r="U18" s="6"/>
      <c r="V18" s="6"/>
    </row>
    <row r="19" spans="1:22" x14ac:dyDescent="0.25">
      <c r="A19" s="2">
        <v>16</v>
      </c>
      <c r="B19" s="1" t="s">
        <v>43</v>
      </c>
      <c r="C19" s="5">
        <f>COUNTIF(E19:X19,"&gt;0")</f>
        <v>5</v>
      </c>
      <c r="D19" s="3">
        <f>SUM(LARGE(E19:R19,{1;2;3}))</f>
        <v>2910.74</v>
      </c>
      <c r="E19" s="6">
        <v>797.6</v>
      </c>
      <c r="F19" s="6"/>
      <c r="G19" s="6">
        <v>981.25</v>
      </c>
      <c r="H19" s="6"/>
      <c r="I19" s="6">
        <v>984.62</v>
      </c>
      <c r="J19" s="6"/>
      <c r="K19" s="6">
        <v>944.87</v>
      </c>
      <c r="L19" s="6">
        <v>878.85</v>
      </c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x14ac:dyDescent="0.25">
      <c r="A20" s="2">
        <v>17</v>
      </c>
      <c r="B20" s="1" t="s">
        <v>16</v>
      </c>
      <c r="C20" s="5">
        <f>COUNTIF(E20:X20,"&gt;0")</f>
        <v>10</v>
      </c>
      <c r="D20" s="3">
        <f>SUM(LARGE(E20:R20,{1;2;3}))</f>
        <v>2896.64</v>
      </c>
      <c r="E20" s="6"/>
      <c r="F20" s="6"/>
      <c r="G20" s="6">
        <v>951.92</v>
      </c>
      <c r="H20" s="6"/>
      <c r="I20" s="6">
        <v>749.04</v>
      </c>
      <c r="J20" s="6">
        <v>713.46</v>
      </c>
      <c r="K20" s="6">
        <v>978.85</v>
      </c>
      <c r="L20" s="6">
        <v>765.87</v>
      </c>
      <c r="M20" s="6"/>
      <c r="N20" s="6">
        <v>965.87</v>
      </c>
      <c r="O20" s="6">
        <v>937.5</v>
      </c>
      <c r="P20" s="6">
        <v>909.62</v>
      </c>
      <c r="Q20" s="6"/>
      <c r="R20" s="6">
        <v>6.25</v>
      </c>
      <c r="S20" s="6">
        <v>665.38</v>
      </c>
      <c r="T20" s="6"/>
      <c r="U20" s="6"/>
      <c r="V20" s="6"/>
    </row>
    <row r="21" spans="1:22" x14ac:dyDescent="0.25">
      <c r="A21" s="2">
        <v>18</v>
      </c>
      <c r="B21" s="1" t="s">
        <v>53</v>
      </c>
      <c r="C21" s="5">
        <f>COUNTIF(E21:X21,"&gt;0")</f>
        <v>4</v>
      </c>
      <c r="D21" s="3">
        <f>SUM(LARGE(E21:R21,{1;2;3}))</f>
        <v>2874.51</v>
      </c>
      <c r="E21" s="6"/>
      <c r="F21" s="6">
        <v>728.21</v>
      </c>
      <c r="G21" s="6"/>
      <c r="H21" s="6"/>
      <c r="I21" s="6"/>
      <c r="J21" s="6"/>
      <c r="K21" s="6"/>
      <c r="L21" s="6"/>
      <c r="M21" s="6"/>
      <c r="N21" s="6">
        <v>982.69</v>
      </c>
      <c r="O21" s="6">
        <v>964.9</v>
      </c>
      <c r="P21" s="6"/>
      <c r="Q21" s="6">
        <v>926.92</v>
      </c>
      <c r="R21" s="6"/>
      <c r="S21" s="6"/>
      <c r="T21" s="6"/>
      <c r="U21" s="6"/>
      <c r="V21" s="6"/>
    </row>
    <row r="22" spans="1:22" x14ac:dyDescent="0.25">
      <c r="A22" s="2">
        <v>19</v>
      </c>
      <c r="B22" s="1" t="s">
        <v>54</v>
      </c>
      <c r="C22" s="5">
        <f>COUNTIF(E22:X22,"&gt;0")</f>
        <v>4</v>
      </c>
      <c r="D22" s="3">
        <f>SUM(LARGE(E22:R22,{1;2;3}))</f>
        <v>2868.75</v>
      </c>
      <c r="E22" s="6"/>
      <c r="F22" s="6">
        <v>798.72</v>
      </c>
      <c r="G22" s="6"/>
      <c r="H22" s="6"/>
      <c r="I22" s="6"/>
      <c r="J22" s="6"/>
      <c r="K22" s="6"/>
      <c r="L22" s="6"/>
      <c r="M22" s="6"/>
      <c r="N22" s="6">
        <v>985.58</v>
      </c>
      <c r="O22" s="6">
        <v>914.9</v>
      </c>
      <c r="P22" s="6"/>
      <c r="Q22" s="6">
        <v>968.27</v>
      </c>
      <c r="R22" s="6"/>
      <c r="S22" s="6"/>
      <c r="T22" s="6"/>
      <c r="U22" s="6"/>
      <c r="V22" s="6"/>
    </row>
    <row r="23" spans="1:22" x14ac:dyDescent="0.25">
      <c r="A23" s="2">
        <v>20</v>
      </c>
      <c r="B23" s="1" t="s">
        <v>29</v>
      </c>
      <c r="C23" s="5">
        <f>COUNTIF(E23:X23,"&gt;0")</f>
        <v>3</v>
      </c>
      <c r="D23" s="3">
        <f>SUM(LARGE(E23:R23,{1;2;3}))</f>
        <v>2856.41</v>
      </c>
      <c r="E23" s="6"/>
      <c r="F23" s="6"/>
      <c r="G23" s="6">
        <v>987.02</v>
      </c>
      <c r="H23" s="6"/>
      <c r="I23" s="6"/>
      <c r="J23" s="6"/>
      <c r="K23" s="6">
        <v>875.64</v>
      </c>
      <c r="L23" s="6"/>
      <c r="M23" s="6"/>
      <c r="N23" s="6"/>
      <c r="O23" s="6"/>
      <c r="P23" s="6">
        <v>993.75</v>
      </c>
      <c r="Q23" s="6"/>
      <c r="R23" s="6"/>
      <c r="S23" s="6"/>
      <c r="T23" s="6"/>
      <c r="U23" s="6"/>
      <c r="V23" s="6"/>
    </row>
    <row r="24" spans="1:22" x14ac:dyDescent="0.25">
      <c r="A24" s="2">
        <v>21</v>
      </c>
      <c r="B24" s="1" t="s">
        <v>15</v>
      </c>
      <c r="C24" s="5">
        <f>COUNTIF(E24:X24,"&gt;0")</f>
        <v>4</v>
      </c>
      <c r="D24" s="3">
        <f>SUM(LARGE(E24:R24,{1;2;3}))</f>
        <v>2806.58</v>
      </c>
      <c r="E24" s="6"/>
      <c r="F24" s="6"/>
      <c r="G24" s="6">
        <v>934.62</v>
      </c>
      <c r="H24" s="6"/>
      <c r="I24" s="6"/>
      <c r="J24" s="6">
        <v>833.17</v>
      </c>
      <c r="K24" s="6">
        <v>943.59</v>
      </c>
      <c r="L24" s="6"/>
      <c r="M24" s="6"/>
      <c r="N24" s="6"/>
      <c r="O24" s="6"/>
      <c r="P24" s="6">
        <v>928.37</v>
      </c>
      <c r="Q24" s="6"/>
      <c r="R24" s="6"/>
      <c r="S24" s="6"/>
      <c r="T24" s="6"/>
      <c r="U24" s="6"/>
      <c r="V24" s="6"/>
    </row>
    <row r="25" spans="1:22" x14ac:dyDescent="0.25">
      <c r="A25" s="2">
        <v>22</v>
      </c>
      <c r="B25" s="1" t="s">
        <v>37</v>
      </c>
      <c r="C25" s="5">
        <f>COUNTIF(E25:X25,"&gt;0")</f>
        <v>5</v>
      </c>
      <c r="D25" s="3">
        <f>SUM(LARGE(E25:R25,{1;2;3}))</f>
        <v>2804.32</v>
      </c>
      <c r="E25" s="6"/>
      <c r="F25" s="6"/>
      <c r="G25" s="6"/>
      <c r="H25" s="6"/>
      <c r="I25" s="6">
        <v>946.63</v>
      </c>
      <c r="J25" s="6"/>
      <c r="K25" s="6">
        <v>907.69</v>
      </c>
      <c r="L25" s="6">
        <v>950</v>
      </c>
      <c r="M25" s="6"/>
      <c r="N25" s="6"/>
      <c r="O25" s="6"/>
      <c r="P25" s="6">
        <v>728.37</v>
      </c>
      <c r="Q25" s="6"/>
      <c r="R25" s="6"/>
      <c r="S25" s="6">
        <v>273.56</v>
      </c>
      <c r="T25" s="6"/>
      <c r="U25" s="6"/>
      <c r="V25" s="6"/>
    </row>
    <row r="26" spans="1:22" x14ac:dyDescent="0.25">
      <c r="A26" s="2">
        <v>23</v>
      </c>
      <c r="B26" s="1" t="s">
        <v>22</v>
      </c>
      <c r="C26" s="5">
        <f>COUNTIF(E26:X26,"&gt;0")</f>
        <v>4</v>
      </c>
      <c r="D26" s="3">
        <f>SUM(LARGE(E26:R26,{1;2;3}))</f>
        <v>2801.43</v>
      </c>
      <c r="E26" s="6">
        <v>908.65</v>
      </c>
      <c r="F26" s="6"/>
      <c r="G26" s="6"/>
      <c r="H26" s="6"/>
      <c r="I26" s="6"/>
      <c r="J26" s="6"/>
      <c r="K26" s="6"/>
      <c r="L26" s="6"/>
      <c r="M26" s="6">
        <v>989.9</v>
      </c>
      <c r="N26" s="6"/>
      <c r="O26" s="6">
        <v>902.88</v>
      </c>
      <c r="P26" s="6">
        <v>666.35</v>
      </c>
      <c r="Q26" s="6"/>
      <c r="R26" s="6"/>
      <c r="S26" s="6"/>
      <c r="T26" s="6"/>
      <c r="U26" s="6"/>
      <c r="V26" s="6"/>
    </row>
    <row r="27" spans="1:22" x14ac:dyDescent="0.25">
      <c r="A27" s="2">
        <v>24</v>
      </c>
      <c r="B27" s="1" t="s">
        <v>35</v>
      </c>
      <c r="C27" s="5">
        <f>COUNTIF(E27:X27,"&gt;0")</f>
        <v>5</v>
      </c>
      <c r="D27" s="3">
        <f>SUM(LARGE(E27:R27,{1;2;3}))</f>
        <v>2747.7617948717948</v>
      </c>
      <c r="E27" s="6"/>
      <c r="F27" s="6"/>
      <c r="G27" s="6">
        <v>961.06</v>
      </c>
      <c r="H27" s="6"/>
      <c r="I27" s="6">
        <v>196.15</v>
      </c>
      <c r="J27" s="6"/>
      <c r="K27" s="6">
        <v>819.8717948717948</v>
      </c>
      <c r="L27" s="6">
        <v>817.79</v>
      </c>
      <c r="M27" s="6"/>
      <c r="N27" s="6"/>
      <c r="O27" s="6"/>
      <c r="P27" s="6">
        <v>966.83</v>
      </c>
      <c r="Q27" s="6"/>
      <c r="R27" s="6"/>
      <c r="S27" s="6"/>
      <c r="T27" s="6"/>
      <c r="U27" s="6"/>
      <c r="V27" s="6"/>
    </row>
    <row r="28" spans="1:22" x14ac:dyDescent="0.25">
      <c r="A28" s="2">
        <v>25</v>
      </c>
      <c r="B28" s="1" t="s">
        <v>17</v>
      </c>
      <c r="C28" s="5">
        <f>COUNTIF(E28:X28,"&gt;0")</f>
        <v>3</v>
      </c>
      <c r="D28" s="3">
        <f>SUM(LARGE(E28:R28,{1;2;3}))</f>
        <v>2742.79</v>
      </c>
      <c r="E28" s="6"/>
      <c r="F28" s="6"/>
      <c r="G28" s="6">
        <v>968.27</v>
      </c>
      <c r="H28" s="6"/>
      <c r="I28" s="6"/>
      <c r="J28" s="6">
        <v>808.65</v>
      </c>
      <c r="K28" s="6"/>
      <c r="L28" s="6"/>
      <c r="M28" s="6"/>
      <c r="N28" s="6"/>
      <c r="O28" s="6"/>
      <c r="P28" s="6">
        <v>965.87</v>
      </c>
      <c r="Q28" s="6"/>
      <c r="R28" s="6"/>
      <c r="S28" s="6"/>
      <c r="T28" s="6"/>
      <c r="U28" s="6"/>
      <c r="V28" s="6"/>
    </row>
    <row r="29" spans="1:22" x14ac:dyDescent="0.25">
      <c r="A29" s="2">
        <v>26</v>
      </c>
      <c r="B29" s="1" t="s">
        <v>34</v>
      </c>
      <c r="C29" s="5">
        <f>COUNTIF(E29:X29,"&gt;0")</f>
        <v>5</v>
      </c>
      <c r="D29" s="3">
        <f>SUM(LARGE(E29:R29,{1;2;3}))</f>
        <v>2719.56</v>
      </c>
      <c r="E29" s="6"/>
      <c r="F29" s="6"/>
      <c r="G29" s="6"/>
      <c r="H29" s="6"/>
      <c r="I29" s="6">
        <v>754.33</v>
      </c>
      <c r="J29" s="6">
        <v>785.1</v>
      </c>
      <c r="K29" s="6">
        <v>966.67</v>
      </c>
      <c r="L29" s="6"/>
      <c r="M29" s="6">
        <v>967.79</v>
      </c>
      <c r="N29" s="6"/>
      <c r="O29" s="6"/>
      <c r="P29" s="6"/>
      <c r="Q29" s="6"/>
      <c r="R29" s="6"/>
      <c r="S29" s="6">
        <v>322.60000000000002</v>
      </c>
      <c r="T29" s="6"/>
      <c r="U29" s="6"/>
      <c r="V29" s="6"/>
    </row>
    <row r="30" spans="1:22" x14ac:dyDescent="0.25">
      <c r="A30" s="2">
        <v>27</v>
      </c>
      <c r="B30" s="1" t="s">
        <v>117</v>
      </c>
      <c r="C30" s="5">
        <f>COUNTIF(E30:X30,"&gt;0")</f>
        <v>3</v>
      </c>
      <c r="D30" s="3">
        <f>SUM(LARGE(E30:R30,{1;2;3}))</f>
        <v>2686.06</v>
      </c>
      <c r="E30" s="6">
        <v>930.29</v>
      </c>
      <c r="F30" s="6"/>
      <c r="G30" s="6"/>
      <c r="H30" s="6"/>
      <c r="I30" s="6"/>
      <c r="J30" s="6">
        <v>895.67</v>
      </c>
      <c r="K30" s="6"/>
      <c r="L30" s="6"/>
      <c r="M30" s="6"/>
      <c r="N30" s="6"/>
      <c r="O30" s="6">
        <v>860.1</v>
      </c>
      <c r="P30" s="6"/>
      <c r="Q30" s="6"/>
      <c r="R30" s="6"/>
      <c r="S30" s="6"/>
      <c r="T30" s="6"/>
      <c r="U30" s="6"/>
      <c r="V30" s="6"/>
    </row>
    <row r="31" spans="1:22" x14ac:dyDescent="0.25">
      <c r="A31" s="2">
        <v>28</v>
      </c>
      <c r="B31" s="1" t="s">
        <v>47</v>
      </c>
      <c r="C31" s="5">
        <f>COUNTIF(E31:X31,"&gt;0")</f>
        <v>3</v>
      </c>
      <c r="D31" s="3">
        <f>SUM(LARGE(E31:S31,{1;2;3}))</f>
        <v>2673.55</v>
      </c>
      <c r="E31" s="6"/>
      <c r="F31" s="6"/>
      <c r="G31" s="6"/>
      <c r="H31" s="6"/>
      <c r="I31" s="6">
        <v>986.54</v>
      </c>
      <c r="J31" s="6"/>
      <c r="K31" s="6"/>
      <c r="L31" s="6">
        <v>940.38</v>
      </c>
      <c r="M31" s="6"/>
      <c r="N31" s="6"/>
      <c r="O31" s="6"/>
      <c r="P31" s="6"/>
      <c r="Q31" s="6"/>
      <c r="R31" s="6"/>
      <c r="S31" s="6">
        <v>746.63</v>
      </c>
      <c r="T31" s="6"/>
      <c r="U31" s="6"/>
      <c r="V31" s="6"/>
    </row>
    <row r="32" spans="1:22" x14ac:dyDescent="0.25">
      <c r="A32" s="2">
        <v>29</v>
      </c>
      <c r="B32" s="1" t="s">
        <v>32</v>
      </c>
      <c r="C32" s="5">
        <f>COUNTIF(E32:X32,"&gt;0")</f>
        <v>3</v>
      </c>
      <c r="D32" s="3">
        <f>SUM(LARGE(E32:S32,{1;2;3}))</f>
        <v>2665.86</v>
      </c>
      <c r="E32" s="6"/>
      <c r="F32" s="6"/>
      <c r="G32" s="6"/>
      <c r="H32" s="6"/>
      <c r="I32" s="6">
        <v>983.17</v>
      </c>
      <c r="J32" s="6"/>
      <c r="K32" s="6"/>
      <c r="L32" s="6">
        <v>886.54</v>
      </c>
      <c r="M32" s="6"/>
      <c r="N32" s="6"/>
      <c r="O32" s="6"/>
      <c r="P32" s="6"/>
      <c r="Q32" s="6"/>
      <c r="R32" s="6"/>
      <c r="S32" s="6">
        <v>796.15</v>
      </c>
      <c r="T32" s="6"/>
      <c r="U32" s="6"/>
      <c r="V32" s="6"/>
    </row>
    <row r="33" spans="1:22" x14ac:dyDescent="0.25">
      <c r="A33" s="2">
        <v>30</v>
      </c>
      <c r="B33" s="1" t="s">
        <v>39</v>
      </c>
      <c r="C33" s="5">
        <f>COUNTIF(E33:X33,"&gt;0")</f>
        <v>3</v>
      </c>
      <c r="D33" s="3">
        <f>SUM(LARGE(E33:R33,{1;2;3}))</f>
        <v>2638.62</v>
      </c>
      <c r="E33" s="6"/>
      <c r="F33" s="6"/>
      <c r="G33" s="6">
        <v>862.02</v>
      </c>
      <c r="H33" s="6"/>
      <c r="I33" s="6">
        <v>943.27</v>
      </c>
      <c r="J33" s="6"/>
      <c r="K33" s="6">
        <v>833.33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5">
      <c r="A34" s="2">
        <v>31</v>
      </c>
      <c r="B34" s="1" t="s">
        <v>178</v>
      </c>
      <c r="C34" s="5">
        <f>COUNTIF(E34:X34,"&gt;0")</f>
        <v>3</v>
      </c>
      <c r="D34" s="3">
        <f>SUM(LARGE(E34:R34,{1;2;3}))</f>
        <v>2586.54</v>
      </c>
      <c r="E34" s="6"/>
      <c r="F34" s="6"/>
      <c r="G34" s="6"/>
      <c r="H34" s="6"/>
      <c r="I34" s="6"/>
      <c r="J34" s="6"/>
      <c r="K34" s="6"/>
      <c r="L34" s="6"/>
      <c r="M34" s="6">
        <v>940.87</v>
      </c>
      <c r="N34" s="6"/>
      <c r="O34" s="6"/>
      <c r="P34" s="6"/>
      <c r="Q34" s="6">
        <v>795.67</v>
      </c>
      <c r="R34" s="6">
        <v>850</v>
      </c>
      <c r="S34" s="6"/>
      <c r="T34" s="6"/>
      <c r="U34" s="6"/>
      <c r="V34" s="6"/>
    </row>
    <row r="35" spans="1:22" x14ac:dyDescent="0.25">
      <c r="A35" s="2">
        <v>32</v>
      </c>
      <c r="B35" s="1" t="s">
        <v>44</v>
      </c>
      <c r="C35" s="5">
        <f>COUNTIF(E35:X35,"&gt;0")</f>
        <v>3</v>
      </c>
      <c r="D35" s="3">
        <f>SUM(LARGE(E35:S35,{1;2;3}))</f>
        <v>2555.77</v>
      </c>
      <c r="E35" s="6"/>
      <c r="F35" s="6"/>
      <c r="G35" s="6"/>
      <c r="H35" s="6"/>
      <c r="I35" s="6">
        <v>946.15</v>
      </c>
      <c r="J35" s="6"/>
      <c r="K35" s="6"/>
      <c r="L35" s="6">
        <v>954.81</v>
      </c>
      <c r="M35" s="6"/>
      <c r="N35" s="6"/>
      <c r="O35" s="6"/>
      <c r="P35" s="6"/>
      <c r="Q35" s="6"/>
      <c r="R35" s="6"/>
      <c r="S35" s="6">
        <v>654.80999999999995</v>
      </c>
      <c r="T35" s="6"/>
      <c r="U35" s="6"/>
      <c r="V35" s="6"/>
    </row>
    <row r="36" spans="1:22" x14ac:dyDescent="0.25">
      <c r="A36" s="2">
        <v>33</v>
      </c>
      <c r="B36" s="1" t="s">
        <v>11</v>
      </c>
      <c r="C36" s="5">
        <f>COUNTIF(E36:X36,"&gt;0")</f>
        <v>6</v>
      </c>
      <c r="D36" s="3">
        <f>SUM(LARGE(E36:R36,{1;2;3}))</f>
        <v>2537.9899999999998</v>
      </c>
      <c r="E36" s="6">
        <v>654.33000000000004</v>
      </c>
      <c r="F36" s="6"/>
      <c r="G36" s="6"/>
      <c r="H36" s="6">
        <v>966.35</v>
      </c>
      <c r="I36" s="6"/>
      <c r="J36" s="6"/>
      <c r="K36" s="6"/>
      <c r="L36" s="6"/>
      <c r="M36" s="6"/>
      <c r="N36" s="6">
        <v>306.25</v>
      </c>
      <c r="O36" s="6">
        <v>723.56</v>
      </c>
      <c r="P36" s="6"/>
      <c r="Q36" s="6">
        <v>848.08</v>
      </c>
      <c r="R36" s="6">
        <v>2.4</v>
      </c>
      <c r="S36" s="6"/>
      <c r="T36" s="6"/>
      <c r="U36" s="6"/>
      <c r="V36" s="6"/>
    </row>
    <row r="37" spans="1:22" x14ac:dyDescent="0.25">
      <c r="A37" s="2">
        <v>34</v>
      </c>
      <c r="B37" s="1" t="s">
        <v>52</v>
      </c>
      <c r="C37" s="5">
        <f>COUNTIF(E37:X37,"&gt;0")</f>
        <v>3</v>
      </c>
      <c r="D37" s="3">
        <f>SUM(LARGE(E37:S37,{1;2;3}))</f>
        <v>2143.27</v>
      </c>
      <c r="E37" s="6"/>
      <c r="F37" s="6"/>
      <c r="G37" s="6"/>
      <c r="H37" s="6"/>
      <c r="I37" s="6">
        <v>897.12</v>
      </c>
      <c r="J37" s="6"/>
      <c r="K37" s="6"/>
      <c r="L37" s="6">
        <v>770.67</v>
      </c>
      <c r="M37" s="6"/>
      <c r="N37" s="6"/>
      <c r="O37" s="6"/>
      <c r="P37" s="6"/>
      <c r="Q37" s="6"/>
      <c r="R37" s="6"/>
      <c r="S37" s="6">
        <v>475.48</v>
      </c>
      <c r="T37" s="6"/>
      <c r="U37" s="6"/>
      <c r="V37" s="6"/>
    </row>
    <row r="38" spans="1:22" x14ac:dyDescent="0.25">
      <c r="A38" s="2">
        <v>35</v>
      </c>
      <c r="B38" s="1" t="s">
        <v>33</v>
      </c>
      <c r="C38" s="5">
        <f>COUNTIF(E38:X38,"&gt;0")</f>
        <v>2</v>
      </c>
      <c r="D38" s="3">
        <f>SUM(LARGE(E38:R38,{1;2;3}))</f>
        <v>1981.73</v>
      </c>
      <c r="E38" s="6"/>
      <c r="F38" s="6"/>
      <c r="G38" s="6"/>
      <c r="H38" s="6">
        <v>0</v>
      </c>
      <c r="I38" s="6"/>
      <c r="J38" s="6">
        <v>985.58</v>
      </c>
      <c r="K38" s="6"/>
      <c r="L38" s="6"/>
      <c r="M38" s="6"/>
      <c r="N38" s="6"/>
      <c r="O38" s="6"/>
      <c r="P38" s="6">
        <v>996.15</v>
      </c>
      <c r="Q38" s="6"/>
      <c r="R38" s="6"/>
      <c r="S38" s="6"/>
      <c r="T38" s="6"/>
      <c r="U38" s="6"/>
      <c r="V38" s="6"/>
    </row>
    <row r="39" spans="1:22" x14ac:dyDescent="0.25">
      <c r="A39" s="2">
        <v>36</v>
      </c>
      <c r="B39" s="1" t="s">
        <v>56</v>
      </c>
      <c r="C39" s="5">
        <f>COUNTIF(E39:X39,"&gt;0")</f>
        <v>2</v>
      </c>
      <c r="D39" s="3">
        <f>SUM(LARGE(E39:R39,{1;2;3}))</f>
        <v>1976.92</v>
      </c>
      <c r="E39" s="6"/>
      <c r="F39" s="6"/>
      <c r="G39" s="6">
        <v>0</v>
      </c>
      <c r="H39" s="6"/>
      <c r="I39" s="6">
        <v>986.54</v>
      </c>
      <c r="J39" s="6"/>
      <c r="K39" s="6"/>
      <c r="L39" s="6">
        <v>990.38</v>
      </c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x14ac:dyDescent="0.25">
      <c r="A40" s="2">
        <v>37</v>
      </c>
      <c r="B40" s="1" t="s">
        <v>147</v>
      </c>
      <c r="C40" s="5">
        <f>COUNTIF(E40:X40,"&gt;0")</f>
        <v>2</v>
      </c>
      <c r="D40" s="3">
        <f>SUM(LARGE(E40:R40,{1;2;3}))</f>
        <v>1614.42</v>
      </c>
      <c r="E40" s="6"/>
      <c r="F40" s="6"/>
      <c r="G40" s="6">
        <v>0</v>
      </c>
      <c r="H40" s="6"/>
      <c r="I40" s="6"/>
      <c r="J40" s="6">
        <v>734.13</v>
      </c>
      <c r="K40" s="6"/>
      <c r="L40" s="6">
        <v>880.29</v>
      </c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x14ac:dyDescent="0.25">
      <c r="A41" s="2">
        <v>38</v>
      </c>
      <c r="B41" s="106" t="s">
        <v>171</v>
      </c>
      <c r="C41" s="5">
        <f>COUNTIF(E41:X41,"&gt;0")</f>
        <v>2</v>
      </c>
      <c r="D41" s="3">
        <f>SUM(LARGE(E41:R41,{1;2;3}))</f>
        <v>1183.01</v>
      </c>
      <c r="E41" s="6"/>
      <c r="F41" s="6">
        <v>357.05</v>
      </c>
      <c r="G41" s="6">
        <v>0</v>
      </c>
      <c r="H41" s="6">
        <v>825.96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x14ac:dyDescent="0.25">
      <c r="A42" s="2">
        <v>39</v>
      </c>
      <c r="B42" s="1" t="s">
        <v>40</v>
      </c>
      <c r="C42" s="5">
        <f>COUNTIF(E42:X42,"&gt;0")</f>
        <v>1</v>
      </c>
      <c r="D42" s="3">
        <f>SUM(LARGE(E42:R42,{1;2;3}))</f>
        <v>995.67</v>
      </c>
      <c r="E42" s="6"/>
      <c r="F42" s="6">
        <v>0</v>
      </c>
      <c r="G42" s="6">
        <v>995.67</v>
      </c>
      <c r="H42" s="6">
        <v>0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x14ac:dyDescent="0.25">
      <c r="A43" s="2">
        <v>40</v>
      </c>
      <c r="B43" s="1" t="s">
        <v>173</v>
      </c>
      <c r="C43" s="5">
        <f>COUNTIF(E43:X43,"&gt;0")</f>
        <v>1</v>
      </c>
      <c r="D43" s="3">
        <f>SUM(LARGE(E43:R43,{1;2;3}))</f>
        <v>992.31</v>
      </c>
      <c r="E43" s="6"/>
      <c r="F43" s="6"/>
      <c r="G43" s="6">
        <v>0</v>
      </c>
      <c r="H43" s="6">
        <v>0</v>
      </c>
      <c r="I43" s="6"/>
      <c r="J43" s="6"/>
      <c r="K43" s="6"/>
      <c r="L43" s="6"/>
      <c r="M43" s="6">
        <v>992.31</v>
      </c>
      <c r="N43" s="6"/>
      <c r="O43" s="6"/>
      <c r="P43" s="6"/>
      <c r="Q43" s="6"/>
      <c r="R43" s="6"/>
      <c r="S43" s="6"/>
      <c r="T43" s="6"/>
      <c r="U43" s="6"/>
      <c r="V43" s="6"/>
    </row>
    <row r="44" spans="1:22" x14ac:dyDescent="0.25">
      <c r="A44" s="2">
        <v>41</v>
      </c>
      <c r="B44" s="1" t="s">
        <v>64</v>
      </c>
      <c r="C44" s="5">
        <f>COUNTIF(E44:X44,"&gt;0")</f>
        <v>1</v>
      </c>
      <c r="D44" s="3">
        <f>SUM(LARGE(E44:R44,{1;2;3}))</f>
        <v>985.58</v>
      </c>
      <c r="E44" s="6"/>
      <c r="F44" s="6">
        <v>0</v>
      </c>
      <c r="G44" s="6">
        <v>985.58</v>
      </c>
      <c r="H44" s="6">
        <v>0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x14ac:dyDescent="0.25">
      <c r="A45" s="2">
        <v>42</v>
      </c>
      <c r="B45" s="1" t="s">
        <v>174</v>
      </c>
      <c r="C45" s="5">
        <f>COUNTIF(E45:X45,"&gt;0")</f>
        <v>1</v>
      </c>
      <c r="D45" s="3">
        <f>SUM(LARGE(E45:R45,{1;2;3}))</f>
        <v>985.1</v>
      </c>
      <c r="E45" s="6"/>
      <c r="F45" s="6"/>
      <c r="G45" s="6">
        <v>0</v>
      </c>
      <c r="H45" s="6">
        <v>0</v>
      </c>
      <c r="I45" s="6"/>
      <c r="J45" s="6"/>
      <c r="K45" s="6"/>
      <c r="L45" s="6"/>
      <c r="M45" s="6">
        <v>985.1</v>
      </c>
      <c r="N45" s="6"/>
      <c r="O45" s="6"/>
      <c r="P45" s="6"/>
      <c r="Q45" s="6"/>
      <c r="R45" s="6"/>
      <c r="S45" s="6"/>
      <c r="T45" s="6"/>
      <c r="U45" s="6"/>
      <c r="V45" s="6"/>
    </row>
    <row r="46" spans="1:22" x14ac:dyDescent="0.25">
      <c r="A46" s="2">
        <v>43</v>
      </c>
      <c r="B46" s="1" t="s">
        <v>175</v>
      </c>
      <c r="C46" s="5">
        <f>COUNTIF(E46:X46,"&gt;0")</f>
        <v>1</v>
      </c>
      <c r="D46" s="3">
        <f>SUM(LARGE(E46:R46,{1;2;3}))</f>
        <v>983.17</v>
      </c>
      <c r="E46" s="6"/>
      <c r="F46" s="6"/>
      <c r="G46" s="6">
        <v>0</v>
      </c>
      <c r="H46" s="6">
        <v>0</v>
      </c>
      <c r="I46" s="6"/>
      <c r="J46" s="6"/>
      <c r="K46" s="6"/>
      <c r="L46" s="6"/>
      <c r="M46" s="6">
        <v>983.17</v>
      </c>
      <c r="N46" s="6"/>
      <c r="O46" s="6"/>
      <c r="P46" s="6"/>
      <c r="Q46" s="6"/>
      <c r="R46" s="6"/>
      <c r="S46" s="6"/>
      <c r="T46" s="6"/>
      <c r="U46" s="6"/>
      <c r="V46" s="6"/>
    </row>
    <row r="47" spans="1:22" x14ac:dyDescent="0.25">
      <c r="A47" s="2">
        <v>44</v>
      </c>
      <c r="B47" s="1" t="s">
        <v>176</v>
      </c>
      <c r="C47" s="5">
        <f>COUNTIF(E47:X47,"&gt;0")</f>
        <v>1</v>
      </c>
      <c r="D47" s="3">
        <f>SUM(LARGE(E47:R47,{1;2;3}))</f>
        <v>980.77</v>
      </c>
      <c r="E47" s="6"/>
      <c r="F47" s="6"/>
      <c r="G47" s="6">
        <v>0</v>
      </c>
      <c r="H47" s="6">
        <v>0</v>
      </c>
      <c r="I47" s="6"/>
      <c r="J47" s="6"/>
      <c r="K47" s="6"/>
      <c r="L47" s="6"/>
      <c r="M47" s="6">
        <v>980.77</v>
      </c>
      <c r="N47" s="6"/>
      <c r="O47" s="6"/>
      <c r="P47" s="6"/>
      <c r="Q47" s="6"/>
      <c r="R47" s="6"/>
      <c r="S47" s="6"/>
      <c r="T47" s="6"/>
      <c r="U47" s="6"/>
      <c r="V47" s="6"/>
    </row>
    <row r="48" spans="1:22" x14ac:dyDescent="0.25">
      <c r="A48" s="2">
        <v>45</v>
      </c>
      <c r="B48" s="1" t="s">
        <v>179</v>
      </c>
      <c r="C48" s="5">
        <f>COUNTIF(E48:X48,"&gt;0")</f>
        <v>1</v>
      </c>
      <c r="D48" s="3">
        <f>SUM(LARGE(E48:R48,{1;2;3}))</f>
        <v>980.77</v>
      </c>
      <c r="E48" s="6"/>
      <c r="F48" s="6"/>
      <c r="G48" s="6">
        <v>0</v>
      </c>
      <c r="H48" s="6">
        <v>0</v>
      </c>
      <c r="I48" s="6"/>
      <c r="J48" s="6"/>
      <c r="K48" s="6"/>
      <c r="L48" s="6"/>
      <c r="M48" s="6">
        <v>980.77</v>
      </c>
      <c r="N48" s="6"/>
      <c r="O48" s="6"/>
      <c r="P48" s="6"/>
      <c r="Q48" s="6"/>
      <c r="R48" s="6"/>
      <c r="S48" s="6"/>
      <c r="T48" s="6"/>
      <c r="U48" s="6"/>
      <c r="V48" s="6"/>
    </row>
    <row r="49" spans="1:22" x14ac:dyDescent="0.25">
      <c r="A49" s="2">
        <v>46</v>
      </c>
      <c r="B49" s="1" t="s">
        <v>177</v>
      </c>
      <c r="C49" s="5">
        <f>COUNTIF(E49:X49,"&gt;0")</f>
        <v>1</v>
      </c>
      <c r="D49" s="3">
        <f>SUM(LARGE(E49:R49,{1;2;3}))</f>
        <v>965.87</v>
      </c>
      <c r="E49" s="6"/>
      <c r="F49" s="6"/>
      <c r="G49" s="6">
        <v>0</v>
      </c>
      <c r="H49" s="6">
        <v>0</v>
      </c>
      <c r="I49" s="6"/>
      <c r="J49" s="6"/>
      <c r="K49" s="6"/>
      <c r="L49" s="6"/>
      <c r="M49" s="6">
        <v>965.87</v>
      </c>
      <c r="N49" s="6"/>
      <c r="O49" s="6"/>
      <c r="P49" s="6"/>
      <c r="Q49" s="6"/>
      <c r="R49" s="6"/>
      <c r="S49" s="6"/>
      <c r="T49" s="6"/>
      <c r="U49" s="6"/>
      <c r="V49" s="6"/>
    </row>
    <row r="50" spans="1:22" x14ac:dyDescent="0.25">
      <c r="A50" s="2">
        <v>47</v>
      </c>
      <c r="B50" s="1" t="s">
        <v>170</v>
      </c>
      <c r="C50" s="5">
        <f>COUNTIF(E50:X50,"&gt;0")</f>
        <v>1</v>
      </c>
      <c r="D50" s="3">
        <f>SUM(LARGE(E50:R50,{1;2;3}))</f>
        <v>960.26</v>
      </c>
      <c r="E50" s="6"/>
      <c r="F50" s="6"/>
      <c r="G50" s="6">
        <v>0</v>
      </c>
      <c r="H50" s="6">
        <v>0</v>
      </c>
      <c r="I50" s="6"/>
      <c r="J50" s="6">
        <v>960.26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x14ac:dyDescent="0.25">
      <c r="A51" s="2">
        <v>48</v>
      </c>
      <c r="B51" s="1" t="s">
        <v>240</v>
      </c>
      <c r="C51" s="5">
        <f>COUNTIF(E51:X51,"&gt;0")</f>
        <v>1</v>
      </c>
      <c r="D51" s="3">
        <f>SUM(LARGE(E51:R51,{1;2;3}))</f>
        <v>934.62</v>
      </c>
      <c r="E51" s="6"/>
      <c r="F51" s="6"/>
      <c r="G51" s="6">
        <v>0</v>
      </c>
      <c r="H51" s="6">
        <v>0</v>
      </c>
      <c r="I51" s="6"/>
      <c r="J51" s="6"/>
      <c r="K51" s="6"/>
      <c r="L51" s="6"/>
      <c r="M51" s="6"/>
      <c r="N51" s="6"/>
      <c r="O51" s="6">
        <v>934.62</v>
      </c>
      <c r="P51" s="6"/>
      <c r="Q51" s="6"/>
      <c r="R51" s="6"/>
      <c r="S51" s="6"/>
      <c r="T51" s="6"/>
      <c r="U51" s="6"/>
      <c r="V51" s="6"/>
    </row>
    <row r="52" spans="1:22" x14ac:dyDescent="0.25">
      <c r="A52" s="2">
        <v>49</v>
      </c>
      <c r="B52" s="1" t="s">
        <v>48</v>
      </c>
      <c r="C52" s="5">
        <f>COUNTIF(E52:X52,"&gt;0")</f>
        <v>1</v>
      </c>
      <c r="D52" s="3">
        <f>SUM(LARGE(E52:R52,{1;2;3}))</f>
        <v>904.33</v>
      </c>
      <c r="E52" s="6"/>
      <c r="F52" s="6">
        <v>0</v>
      </c>
      <c r="G52" s="6">
        <v>0</v>
      </c>
      <c r="H52" s="6">
        <v>904.33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x14ac:dyDescent="0.25">
      <c r="A53" s="2">
        <v>50</v>
      </c>
      <c r="B53" s="106" t="s">
        <v>172</v>
      </c>
      <c r="C53" s="5">
        <f>COUNTIF(E53:X53,"&gt;0")</f>
        <v>1</v>
      </c>
      <c r="D53" s="3">
        <f>SUM(LARGE(E53:R53,{1;2;3}))</f>
        <v>873.08</v>
      </c>
      <c r="E53" s="6"/>
      <c r="F53" s="6">
        <v>0</v>
      </c>
      <c r="G53" s="6">
        <v>0</v>
      </c>
      <c r="H53" s="6">
        <v>873.08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x14ac:dyDescent="0.25">
      <c r="A54" s="2">
        <v>51</v>
      </c>
      <c r="B54" s="1" t="s">
        <v>63</v>
      </c>
      <c r="C54" s="5">
        <f>COUNTIF(E54:X54,"&gt;0")</f>
        <v>1</v>
      </c>
      <c r="D54" s="3">
        <f>SUM(LARGE(E54:R54,{1;2;3}))</f>
        <v>851.92</v>
      </c>
      <c r="E54" s="6"/>
      <c r="F54" s="6">
        <v>0</v>
      </c>
      <c r="G54" s="6">
        <v>0</v>
      </c>
      <c r="H54" s="6">
        <v>851.92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x14ac:dyDescent="0.25">
      <c r="A55" s="2">
        <v>52</v>
      </c>
      <c r="B55" s="1" t="s">
        <v>127</v>
      </c>
      <c r="C55" s="5">
        <f>COUNTIF(E55:X55,"&gt;0")</f>
        <v>1</v>
      </c>
      <c r="D55" s="3">
        <f>SUM(LARGE(E55:R55,{1;2;3}))</f>
        <v>830.29</v>
      </c>
      <c r="E55" s="6">
        <v>830.29</v>
      </c>
      <c r="F55" s="6"/>
      <c r="G55" s="6">
        <v>0</v>
      </c>
      <c r="H55" s="6">
        <v>0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x14ac:dyDescent="0.25">
      <c r="A56" s="2">
        <v>53</v>
      </c>
      <c r="B56" s="1" t="s">
        <v>130</v>
      </c>
      <c r="C56" s="5">
        <f>COUNTIF(E56:X56,"&gt;0")</f>
        <v>1</v>
      </c>
      <c r="D56" s="3">
        <f>SUM(LARGE(E56:R56,{1;2;3}))</f>
        <v>828.85</v>
      </c>
      <c r="E56" s="6">
        <v>828.85</v>
      </c>
      <c r="F56" s="6"/>
      <c r="G56" s="6">
        <v>0</v>
      </c>
      <c r="H56" s="6">
        <v>0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x14ac:dyDescent="0.25">
      <c r="A57" s="2">
        <v>54</v>
      </c>
      <c r="B57" s="1" t="s">
        <v>21</v>
      </c>
      <c r="C57" s="5">
        <f>COUNTIF(E57:X57,"&gt;0")</f>
        <v>1</v>
      </c>
      <c r="D57" s="3">
        <f>SUM(LARGE(E57:R57,{1;2;3}))</f>
        <v>814.9</v>
      </c>
      <c r="E57" s="6"/>
      <c r="F57" s="6"/>
      <c r="G57" s="6">
        <v>0</v>
      </c>
      <c r="H57" s="6">
        <v>0</v>
      </c>
      <c r="I57" s="6"/>
      <c r="J57" s="6"/>
      <c r="K57" s="6"/>
      <c r="L57" s="6"/>
      <c r="M57" s="6"/>
      <c r="N57" s="6"/>
      <c r="O57" s="6"/>
      <c r="P57" s="6">
        <v>814.9</v>
      </c>
      <c r="Q57" s="6"/>
      <c r="R57" s="6"/>
      <c r="S57" s="6"/>
      <c r="T57" s="6"/>
      <c r="U57" s="6"/>
      <c r="V57" s="6"/>
    </row>
    <row r="58" spans="1:22" x14ac:dyDescent="0.25">
      <c r="A58" s="2">
        <v>55</v>
      </c>
      <c r="B58" s="1" t="s">
        <v>46</v>
      </c>
      <c r="C58" s="5">
        <f>COUNTIF(E58:X58,"&gt;0")</f>
        <v>1</v>
      </c>
      <c r="D58" s="3">
        <f>SUM(LARGE(E58:S58,{1;2;3}))</f>
        <v>781.25</v>
      </c>
      <c r="E58" s="6"/>
      <c r="F58" s="6"/>
      <c r="G58" s="6">
        <v>0</v>
      </c>
      <c r="H58" s="6">
        <v>0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>
        <v>781.25</v>
      </c>
      <c r="T58" s="6"/>
      <c r="U58" s="6"/>
      <c r="V58" s="6"/>
    </row>
    <row r="59" spans="1:22" x14ac:dyDescent="0.25">
      <c r="A59" s="2">
        <v>56</v>
      </c>
      <c r="B59" s="1" t="s">
        <v>42</v>
      </c>
      <c r="C59" s="5">
        <f>COUNTIF(E59:X59,"&gt;0")</f>
        <v>1</v>
      </c>
      <c r="D59" s="3">
        <f>SUM(LARGE(E59:R59,{1;2;3}))</f>
        <v>730.29</v>
      </c>
      <c r="E59" s="6"/>
      <c r="F59" s="6"/>
      <c r="G59" s="6">
        <v>0</v>
      </c>
      <c r="H59" s="6">
        <v>0</v>
      </c>
      <c r="I59" s="6"/>
      <c r="J59" s="6"/>
      <c r="K59" s="6"/>
      <c r="L59" s="6">
        <v>730.29</v>
      </c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x14ac:dyDescent="0.25">
      <c r="A60" s="2">
        <v>57</v>
      </c>
      <c r="B60" s="1" t="s">
        <v>148</v>
      </c>
      <c r="C60" s="5">
        <f>COUNTIF(E60:X60,"&gt;0")</f>
        <v>1</v>
      </c>
      <c r="D60" s="3">
        <f>SUM(LARGE(E60:R60,{1;2;3}))</f>
        <v>697.12</v>
      </c>
      <c r="E60" s="6"/>
      <c r="F60" s="6"/>
      <c r="G60" s="6">
        <v>0</v>
      </c>
      <c r="H60" s="6">
        <v>0</v>
      </c>
      <c r="I60" s="6"/>
      <c r="J60" s="6">
        <v>697.12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x14ac:dyDescent="0.25">
      <c r="A61" s="2">
        <v>58</v>
      </c>
      <c r="B61" s="1" t="s">
        <v>260</v>
      </c>
      <c r="C61" s="5">
        <f>COUNTIF(E61:X61,"&gt;0")</f>
        <v>1</v>
      </c>
      <c r="D61" s="3">
        <f>SUM(LARGE(E61:S61,{1;2;3}))</f>
        <v>690.38</v>
      </c>
      <c r="E61" s="6"/>
      <c r="F61" s="6"/>
      <c r="G61" s="6">
        <v>0</v>
      </c>
      <c r="H61" s="6">
        <v>0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>
        <v>690.38</v>
      </c>
      <c r="T61" s="6"/>
      <c r="U61" s="6"/>
      <c r="V61" s="6"/>
    </row>
    <row r="62" spans="1:22" x14ac:dyDescent="0.25">
      <c r="A62" s="2">
        <v>59</v>
      </c>
      <c r="B62" s="1" t="s">
        <v>259</v>
      </c>
      <c r="C62" s="5">
        <f>COUNTIF(E62:X62,"&gt;0")</f>
        <v>1</v>
      </c>
      <c r="D62" s="3">
        <f>SUM(LARGE(E62:S62,{1;2;3}))</f>
        <v>675.05</v>
      </c>
      <c r="E62" s="6"/>
      <c r="F62" s="6"/>
      <c r="G62" s="6">
        <v>0</v>
      </c>
      <c r="H62" s="6">
        <v>0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>
        <v>675.05</v>
      </c>
      <c r="T62" s="6"/>
      <c r="U62" s="6"/>
      <c r="V62" s="6"/>
    </row>
    <row r="63" spans="1:22" x14ac:dyDescent="0.25">
      <c r="A63" s="2">
        <v>60</v>
      </c>
      <c r="B63" s="1" t="s">
        <v>49</v>
      </c>
      <c r="C63" s="5">
        <f>COUNTIF(E63:X63,"&gt;0")</f>
        <v>0</v>
      </c>
      <c r="D63" s="3">
        <f>SUM(LARGE(E63:R63,{1;2;3}))</f>
        <v>0</v>
      </c>
      <c r="E63" s="6"/>
      <c r="F63" s="6">
        <v>0</v>
      </c>
      <c r="G63" s="6">
        <v>0</v>
      </c>
      <c r="H63" s="6">
        <v>0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x14ac:dyDescent="0.25">
      <c r="A64" s="2">
        <v>61</v>
      </c>
      <c r="B64" s="1" t="s">
        <v>6</v>
      </c>
      <c r="C64" s="5">
        <f>COUNTIF(E64:X64,"&gt;0")</f>
        <v>0</v>
      </c>
      <c r="D64" s="3">
        <f>SUM(LARGE(E64:R64,{1;2;3}))</f>
        <v>0</v>
      </c>
      <c r="E64" s="6"/>
      <c r="F64" s="6">
        <v>0</v>
      </c>
      <c r="G64" s="6">
        <v>0</v>
      </c>
      <c r="H64" s="6">
        <v>0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x14ac:dyDescent="0.25">
      <c r="A65" s="2">
        <v>62</v>
      </c>
      <c r="B65" s="1" t="s">
        <v>31</v>
      </c>
      <c r="C65" s="5">
        <f>COUNTIF(E65:X65,"&gt;0")</f>
        <v>0</v>
      </c>
      <c r="D65" s="3">
        <f>SUM(LARGE(E65:R65,{1;2;3}))</f>
        <v>0</v>
      </c>
      <c r="E65" s="6"/>
      <c r="F65" s="6">
        <v>0</v>
      </c>
      <c r="G65" s="6">
        <v>0</v>
      </c>
      <c r="H65" s="6">
        <v>0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x14ac:dyDescent="0.25">
      <c r="A66" s="2">
        <v>63</v>
      </c>
      <c r="B66" s="1" t="s">
        <v>25</v>
      </c>
      <c r="C66" s="5">
        <f>COUNTIF(E66:X66,"&gt;0")</f>
        <v>0</v>
      </c>
      <c r="D66" s="3">
        <f>SUM(LARGE(E66:R66,{1;2;3}))</f>
        <v>0</v>
      </c>
      <c r="E66" s="6"/>
      <c r="F66" s="6">
        <v>0</v>
      </c>
      <c r="G66" s="6">
        <v>0</v>
      </c>
      <c r="H66" s="6">
        <v>0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x14ac:dyDescent="0.25">
      <c r="A67" s="2">
        <v>64</v>
      </c>
      <c r="B67" s="1" t="s">
        <v>55</v>
      </c>
      <c r="C67" s="5">
        <f>COUNTIF(E67:X67,"&gt;0")</f>
        <v>0</v>
      </c>
      <c r="D67" s="3">
        <f>SUM(LARGE(E67:R67,{1;2;3}))</f>
        <v>0</v>
      </c>
      <c r="E67" s="6"/>
      <c r="F67" s="6">
        <v>0</v>
      </c>
      <c r="G67" s="6">
        <v>0</v>
      </c>
      <c r="H67" s="6">
        <v>0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x14ac:dyDescent="0.25">
      <c r="A68" s="2">
        <v>65</v>
      </c>
      <c r="B68" s="1" t="s">
        <v>8</v>
      </c>
      <c r="C68" s="5">
        <f>COUNTIF(E68:X68,"&gt;0")</f>
        <v>0</v>
      </c>
      <c r="D68" s="3">
        <f>SUM(LARGE(E68:R68,{1;2;3}))</f>
        <v>0</v>
      </c>
      <c r="E68" s="6"/>
      <c r="F68" s="6">
        <v>0</v>
      </c>
      <c r="G68" s="6">
        <v>0</v>
      </c>
      <c r="H68" s="6">
        <v>0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x14ac:dyDescent="0.25">
      <c r="A69" s="2">
        <v>66</v>
      </c>
      <c r="B69" s="1" t="s">
        <v>26</v>
      </c>
      <c r="C69" s="5">
        <f>COUNTIF(E69:X69,"&gt;0")</f>
        <v>0</v>
      </c>
      <c r="D69" s="3">
        <f>SUM(LARGE(E69:R69,{1;2;3}))</f>
        <v>0</v>
      </c>
      <c r="E69" s="6"/>
      <c r="F69" s="6">
        <v>0</v>
      </c>
      <c r="G69" s="6">
        <v>0</v>
      </c>
      <c r="H69" s="6">
        <v>0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x14ac:dyDescent="0.25">
      <c r="A70" s="2">
        <v>67</v>
      </c>
      <c r="B70" s="1" t="s">
        <v>4</v>
      </c>
      <c r="C70" s="5">
        <f>COUNTIF(E70:X70,"&gt;0")</f>
        <v>0</v>
      </c>
      <c r="D70" s="3">
        <f>SUM(LARGE(E70:R70,{1;2;3}))</f>
        <v>0</v>
      </c>
      <c r="E70" s="6"/>
      <c r="F70" s="6">
        <v>0</v>
      </c>
      <c r="G70" s="6">
        <v>0</v>
      </c>
      <c r="H70" s="6">
        <v>0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x14ac:dyDescent="0.25">
      <c r="A71" s="2">
        <v>68</v>
      </c>
      <c r="B71" s="1" t="s">
        <v>7</v>
      </c>
      <c r="C71" s="5">
        <f>COUNTIF(E71:X71,"&gt;0")</f>
        <v>0</v>
      </c>
      <c r="D71" s="3">
        <f>SUM(LARGE(E71:R71,{1;2;3}))</f>
        <v>0</v>
      </c>
      <c r="E71" s="6"/>
      <c r="F71" s="6">
        <v>0</v>
      </c>
      <c r="G71" s="6">
        <v>0</v>
      </c>
      <c r="H71" s="6">
        <v>0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x14ac:dyDescent="0.25">
      <c r="A72" s="2">
        <v>69</v>
      </c>
      <c r="B72" s="1" t="s">
        <v>30</v>
      </c>
      <c r="C72" s="5">
        <f>COUNTIF(E72:X72,"&gt;0")</f>
        <v>0</v>
      </c>
      <c r="D72" s="3">
        <f>SUM(LARGE(E72:R72,{1;2;3}))</f>
        <v>0</v>
      </c>
      <c r="E72" s="6"/>
      <c r="F72" s="6">
        <v>0</v>
      </c>
      <c r="G72" s="6">
        <v>0</v>
      </c>
      <c r="H72" s="6">
        <v>0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x14ac:dyDescent="0.25">
      <c r="A73" s="2">
        <v>70</v>
      </c>
      <c r="B73" s="1" t="s">
        <v>38</v>
      </c>
      <c r="C73" s="5">
        <f>COUNTIF(E73:X73,"&gt;0")</f>
        <v>0</v>
      </c>
      <c r="D73" s="3">
        <f>SUM(LARGE(E73:R73,{1;2;3}))</f>
        <v>0</v>
      </c>
      <c r="E73" s="6"/>
      <c r="F73" s="6">
        <v>0</v>
      </c>
      <c r="G73" s="6">
        <v>0</v>
      </c>
      <c r="H73" s="6">
        <v>0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x14ac:dyDescent="0.25">
      <c r="A74" s="2">
        <v>71</v>
      </c>
      <c r="B74" s="1" t="s">
        <v>24</v>
      </c>
      <c r="C74" s="5">
        <f>COUNTIF(E74:X74,"&gt;0")</f>
        <v>0</v>
      </c>
      <c r="D74" s="3">
        <f>SUM(LARGE(E74:R74,{1;2;3}))</f>
        <v>0</v>
      </c>
      <c r="E74" s="6"/>
      <c r="F74" s="6">
        <v>0</v>
      </c>
      <c r="G74" s="6">
        <v>0</v>
      </c>
      <c r="H74" s="6">
        <v>0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</sheetData>
  <sortState ref="B4:V74">
    <sortCondition descending="1" ref="D4:D74"/>
  </sortState>
  <conditionalFormatting sqref="E4:V4">
    <cfRule type="top10" dxfId="182" priority="71" rank="3"/>
  </conditionalFormatting>
  <conditionalFormatting sqref="E5:V5">
    <cfRule type="top10" dxfId="179" priority="70" rank="3"/>
  </conditionalFormatting>
  <conditionalFormatting sqref="E6:V6">
    <cfRule type="top10" dxfId="176" priority="69" rank="3"/>
  </conditionalFormatting>
  <conditionalFormatting sqref="E7:V7">
    <cfRule type="top10" dxfId="172" priority="68" rank="3"/>
  </conditionalFormatting>
  <conditionalFormatting sqref="E8:V8">
    <cfRule type="top10" dxfId="169" priority="67" rank="3"/>
  </conditionalFormatting>
  <conditionalFormatting sqref="E9:V9">
    <cfRule type="top10" dxfId="167" priority="66" rank="3"/>
  </conditionalFormatting>
  <conditionalFormatting sqref="E10:V10">
    <cfRule type="top10" dxfId="165" priority="65" rank="3"/>
  </conditionalFormatting>
  <conditionalFormatting sqref="E11:V11">
    <cfRule type="top10" dxfId="162" priority="64" rank="3"/>
  </conditionalFormatting>
  <conditionalFormatting sqref="E12:V12">
    <cfRule type="top10" dxfId="159" priority="63" rank="3"/>
  </conditionalFormatting>
  <conditionalFormatting sqref="E13:V13">
    <cfRule type="top10" dxfId="157" priority="62" rank="3"/>
  </conditionalFormatting>
  <conditionalFormatting sqref="E14:V14">
    <cfRule type="top10" dxfId="154" priority="61" rank="3"/>
  </conditionalFormatting>
  <conditionalFormatting sqref="E15:V15">
    <cfRule type="top10" dxfId="151" priority="60" rank="3"/>
  </conditionalFormatting>
  <conditionalFormatting sqref="E16:V16">
    <cfRule type="top10" dxfId="149" priority="59" rank="3"/>
  </conditionalFormatting>
  <conditionalFormatting sqref="E17:V17">
    <cfRule type="top10" dxfId="147" priority="58" rank="3"/>
  </conditionalFormatting>
  <conditionalFormatting sqref="E18:V18">
    <cfRule type="top10" dxfId="144" priority="57" rank="3"/>
  </conditionalFormatting>
  <conditionalFormatting sqref="E19:V19">
    <cfRule type="top10" dxfId="142" priority="56" rank="3"/>
  </conditionalFormatting>
  <conditionalFormatting sqref="E20:V20">
    <cfRule type="top10" dxfId="139" priority="55" rank="3"/>
  </conditionalFormatting>
  <conditionalFormatting sqref="E21:V21">
    <cfRule type="top10" dxfId="137" priority="54" rank="3"/>
  </conditionalFormatting>
  <conditionalFormatting sqref="E22:V22">
    <cfRule type="top10" dxfId="135" priority="53" rank="3"/>
  </conditionalFormatting>
  <conditionalFormatting sqref="E23:V23">
    <cfRule type="top10" dxfId="132" priority="52" rank="3"/>
  </conditionalFormatting>
  <conditionalFormatting sqref="E24:V24">
    <cfRule type="top10" dxfId="128" priority="51" rank="3"/>
  </conditionalFormatting>
  <conditionalFormatting sqref="E25:V25">
    <cfRule type="top10" dxfId="125" priority="50" rank="3"/>
  </conditionalFormatting>
  <conditionalFormatting sqref="E26:V26">
    <cfRule type="top10" dxfId="122" priority="49" rank="3"/>
  </conditionalFormatting>
  <conditionalFormatting sqref="E27:V27">
    <cfRule type="top10" dxfId="119" priority="48" rank="3"/>
  </conditionalFormatting>
  <conditionalFormatting sqref="E28:V28">
    <cfRule type="top10" dxfId="117" priority="47" rank="3"/>
  </conditionalFormatting>
  <conditionalFormatting sqref="E29:V29">
    <cfRule type="top10" dxfId="115" priority="46" rank="3"/>
  </conditionalFormatting>
  <conditionalFormatting sqref="E30:V30">
    <cfRule type="top10" dxfId="112" priority="45" rank="3"/>
  </conditionalFormatting>
  <conditionalFormatting sqref="E31:V31">
    <cfRule type="top10" dxfId="109" priority="44" rank="3"/>
  </conditionalFormatting>
  <conditionalFormatting sqref="E32:V32">
    <cfRule type="top10" dxfId="107" priority="43" rank="3"/>
  </conditionalFormatting>
  <conditionalFormatting sqref="E33:V33">
    <cfRule type="top10" dxfId="105" priority="42" rank="3"/>
  </conditionalFormatting>
  <conditionalFormatting sqref="E34:V34">
    <cfRule type="top10" dxfId="103" priority="41" rank="3"/>
  </conditionalFormatting>
  <conditionalFormatting sqref="E35:V35">
    <cfRule type="top10" dxfId="100" priority="40" rank="3"/>
  </conditionalFormatting>
  <conditionalFormatting sqref="E36:V36">
    <cfRule type="top10" dxfId="97" priority="39" rank="3"/>
  </conditionalFormatting>
  <conditionalFormatting sqref="E37:V37">
    <cfRule type="top10" dxfId="95" priority="38" rank="3"/>
  </conditionalFormatting>
  <conditionalFormatting sqref="E38:V38">
    <cfRule type="top10" dxfId="93" priority="37" rank="3"/>
  </conditionalFormatting>
  <conditionalFormatting sqref="E39:V39">
    <cfRule type="top10" dxfId="91" priority="36" rank="3"/>
  </conditionalFormatting>
  <conditionalFormatting sqref="E40:V40">
    <cfRule type="top10" dxfId="89" priority="35" rank="3"/>
  </conditionalFormatting>
  <conditionalFormatting sqref="E41:V41">
    <cfRule type="top10" dxfId="86" priority="34" rank="3"/>
  </conditionalFormatting>
  <conditionalFormatting sqref="E42:V42">
    <cfRule type="top10" dxfId="83" priority="33" rank="3"/>
  </conditionalFormatting>
  <conditionalFormatting sqref="E43:V43">
    <cfRule type="top10" dxfId="80" priority="32" rank="3"/>
  </conditionalFormatting>
  <conditionalFormatting sqref="E44:V44">
    <cfRule type="top10" dxfId="78" priority="31" rank="3"/>
  </conditionalFormatting>
  <conditionalFormatting sqref="E45:V45">
    <cfRule type="top10" dxfId="75" priority="30" rank="3"/>
  </conditionalFormatting>
  <conditionalFormatting sqref="E46:V46">
    <cfRule type="top10" dxfId="73" priority="29" rank="3"/>
  </conditionalFormatting>
  <conditionalFormatting sqref="E47:V47">
    <cfRule type="top10" dxfId="70" priority="28" rank="3"/>
  </conditionalFormatting>
  <conditionalFormatting sqref="E48:V48">
    <cfRule type="top10" dxfId="67" priority="27" rank="3"/>
  </conditionalFormatting>
  <conditionalFormatting sqref="E49:V49">
    <cfRule type="top10" dxfId="64" priority="26" rank="3"/>
  </conditionalFormatting>
  <conditionalFormatting sqref="E50:V50">
    <cfRule type="top10" dxfId="61" priority="25" rank="3"/>
  </conditionalFormatting>
  <conditionalFormatting sqref="E51:V51">
    <cfRule type="top10" dxfId="58" priority="24" rank="3"/>
  </conditionalFormatting>
  <conditionalFormatting sqref="E52:V52">
    <cfRule type="top10" dxfId="56" priority="23" rank="3"/>
  </conditionalFormatting>
  <conditionalFormatting sqref="E53:V53">
    <cfRule type="top10" dxfId="53" priority="22" rank="3"/>
  </conditionalFormatting>
  <conditionalFormatting sqref="E54:V54">
    <cfRule type="top10" dxfId="51" priority="21" rank="3"/>
  </conditionalFormatting>
  <conditionalFormatting sqref="E55:V55">
    <cfRule type="top10" dxfId="49" priority="20" rank="3"/>
  </conditionalFormatting>
  <conditionalFormatting sqref="E56:V56">
    <cfRule type="top10" dxfId="47" priority="19" rank="3"/>
  </conditionalFormatting>
  <conditionalFormatting sqref="E57:V57">
    <cfRule type="top10" dxfId="45" priority="18" rank="3"/>
  </conditionalFormatting>
  <conditionalFormatting sqref="E58:V58">
    <cfRule type="top10" dxfId="42" priority="17" rank="3"/>
  </conditionalFormatting>
  <conditionalFormatting sqref="E59:V59">
    <cfRule type="top10" dxfId="39" priority="16" rank="3"/>
  </conditionalFormatting>
  <conditionalFormatting sqref="E60:V60">
    <cfRule type="top10" dxfId="36" priority="15" rank="3"/>
  </conditionalFormatting>
  <conditionalFormatting sqref="E61:V61">
    <cfRule type="top10" dxfId="33" priority="14" rank="3"/>
  </conditionalFormatting>
  <conditionalFormatting sqref="E62:V62">
    <cfRule type="top10" dxfId="31" priority="13" rank="3"/>
  </conditionalFormatting>
  <conditionalFormatting sqref="E63:V63">
    <cfRule type="top10" dxfId="28" priority="12" rank="3"/>
  </conditionalFormatting>
  <conditionalFormatting sqref="E64:V64">
    <cfRule type="top10" dxfId="26" priority="11" rank="3"/>
  </conditionalFormatting>
  <conditionalFormatting sqref="E65:V65">
    <cfRule type="top10" dxfId="24" priority="10" rank="3"/>
  </conditionalFormatting>
  <conditionalFormatting sqref="E66:V66">
    <cfRule type="top10" dxfId="21" priority="9" rank="3"/>
  </conditionalFormatting>
  <conditionalFormatting sqref="E67:V67">
    <cfRule type="top10" dxfId="18" priority="8" rank="3"/>
  </conditionalFormatting>
  <conditionalFormatting sqref="E68:V68">
    <cfRule type="top10" dxfId="15" priority="7" rank="3"/>
  </conditionalFormatting>
  <conditionalFormatting sqref="E69:V69">
    <cfRule type="top10" dxfId="13" priority="6" rank="3"/>
  </conditionalFormatting>
  <conditionalFormatting sqref="E70:V70">
    <cfRule type="top10" dxfId="10" priority="5" rank="3"/>
  </conditionalFormatting>
  <conditionalFormatting sqref="E71:V71">
    <cfRule type="top10" dxfId="8" priority="4" rank="3"/>
  </conditionalFormatting>
  <conditionalFormatting sqref="E72:V72">
    <cfRule type="top10" dxfId="6" priority="3" rank="3"/>
  </conditionalFormatting>
  <conditionalFormatting sqref="E73:V73">
    <cfRule type="top10" dxfId="4" priority="2" rank="3"/>
  </conditionalFormatting>
  <conditionalFormatting sqref="E74:V74">
    <cfRule type="top10" dxfId="1" priority="1" rank="3"/>
  </conditionalFormatting>
  <pageMargins left="0.7" right="0.7" top="0.78740157499999996" bottom="0.78740157499999996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C29" sqref="C29"/>
    </sheetView>
  </sheetViews>
  <sheetFormatPr defaultRowHeight="15" x14ac:dyDescent="0.25"/>
  <sheetData>
    <row r="1" spans="1:14" ht="26.25" x14ac:dyDescent="0.4">
      <c r="A1" s="107" t="s">
        <v>180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ht="21" x14ac:dyDescent="0.35">
      <c r="A2" s="108" t="s">
        <v>181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4" ht="21" x14ac:dyDescent="0.35">
      <c r="A3" s="108" t="s">
        <v>182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21" x14ac:dyDescent="0.35">
      <c r="A4" s="108" t="s">
        <v>183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4" x14ac:dyDescent="0.25">
      <c r="A5" s="109" t="s">
        <v>184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</row>
    <row r="6" spans="1:14" ht="21" x14ac:dyDescent="0.35">
      <c r="A6" s="10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18.75" x14ac:dyDescent="0.3">
      <c r="A7" s="110" t="s">
        <v>0</v>
      </c>
      <c r="B7" s="110" t="s">
        <v>185</v>
      </c>
      <c r="C7" s="110" t="s">
        <v>186</v>
      </c>
      <c r="D7" s="110" t="s">
        <v>187</v>
      </c>
      <c r="E7" s="110"/>
      <c r="F7" s="110" t="s">
        <v>188</v>
      </c>
      <c r="G7" s="110" t="s">
        <v>189</v>
      </c>
      <c r="H7" s="110" t="s">
        <v>190</v>
      </c>
      <c r="I7" s="110" t="s">
        <v>191</v>
      </c>
      <c r="J7" s="110" t="s">
        <v>192</v>
      </c>
      <c r="K7" s="110"/>
      <c r="L7" s="110" t="s">
        <v>193</v>
      </c>
      <c r="M7" s="8"/>
      <c r="N7" s="8"/>
    </row>
    <row r="8" spans="1:14" ht="18.75" x14ac:dyDescent="0.3">
      <c r="A8" s="110">
        <v>1</v>
      </c>
      <c r="B8" s="111" t="s">
        <v>50</v>
      </c>
      <c r="C8" s="111" t="s">
        <v>194</v>
      </c>
      <c r="D8" s="111" t="s">
        <v>195</v>
      </c>
      <c r="E8" s="111"/>
      <c r="F8" s="112">
        <v>517</v>
      </c>
      <c r="G8" s="112">
        <v>516</v>
      </c>
      <c r="H8" s="113">
        <v>511</v>
      </c>
      <c r="I8" s="112">
        <v>518</v>
      </c>
      <c r="J8" s="112">
        <v>518</v>
      </c>
      <c r="K8" s="112"/>
      <c r="L8" s="112">
        <v>2069</v>
      </c>
      <c r="M8" s="3">
        <f>+L8/2080*1000</f>
        <v>994.71153846153845</v>
      </c>
      <c r="N8" s="8"/>
    </row>
    <row r="9" spans="1:14" ht="18.75" x14ac:dyDescent="0.3">
      <c r="A9" s="110">
        <v>2</v>
      </c>
      <c r="B9" s="111" t="s">
        <v>3</v>
      </c>
      <c r="C9" s="111" t="s">
        <v>196</v>
      </c>
      <c r="D9" s="111" t="s">
        <v>197</v>
      </c>
      <c r="E9" s="111"/>
      <c r="F9" s="113">
        <v>514</v>
      </c>
      <c r="G9" s="112">
        <v>519</v>
      </c>
      <c r="H9" s="112">
        <v>515</v>
      </c>
      <c r="I9" s="112">
        <v>515</v>
      </c>
      <c r="J9" s="112">
        <v>518</v>
      </c>
      <c r="K9" s="112"/>
      <c r="L9" s="112">
        <v>2067</v>
      </c>
      <c r="M9" s="3">
        <f t="shared" ref="M9:M29" si="0">+L9/2080*1000</f>
        <v>993.75</v>
      </c>
      <c r="N9" s="8"/>
    </row>
    <row r="10" spans="1:14" ht="18.75" x14ac:dyDescent="0.3">
      <c r="A10" s="110">
        <v>3</v>
      </c>
      <c r="B10" s="111" t="s">
        <v>18</v>
      </c>
      <c r="C10" s="111" t="s">
        <v>198</v>
      </c>
      <c r="D10" s="111" t="s">
        <v>199</v>
      </c>
      <c r="E10" s="111"/>
      <c r="F10" s="113">
        <v>509</v>
      </c>
      <c r="G10" s="112">
        <v>513</v>
      </c>
      <c r="H10" s="112">
        <v>518</v>
      </c>
      <c r="I10" s="112">
        <v>518</v>
      </c>
      <c r="J10" s="112">
        <v>517</v>
      </c>
      <c r="K10" s="112"/>
      <c r="L10" s="112">
        <v>2066</v>
      </c>
      <c r="M10" s="3">
        <f t="shared" si="0"/>
        <v>993.26923076923083</v>
      </c>
      <c r="N10" s="8"/>
    </row>
    <row r="11" spans="1:14" ht="18.75" x14ac:dyDescent="0.3">
      <c r="A11" s="114" t="s">
        <v>200</v>
      </c>
      <c r="B11" s="111" t="s">
        <v>23</v>
      </c>
      <c r="C11" s="111" t="s">
        <v>201</v>
      </c>
      <c r="D11" s="111" t="s">
        <v>202</v>
      </c>
      <c r="E11" s="111"/>
      <c r="F11" s="112">
        <v>518</v>
      </c>
      <c r="G11" s="113">
        <v>509</v>
      </c>
      <c r="H11" s="112">
        <v>516</v>
      </c>
      <c r="I11" s="112">
        <v>512</v>
      </c>
      <c r="J11" s="112">
        <v>518</v>
      </c>
      <c r="K11" s="112"/>
      <c r="L11" s="112">
        <v>2064</v>
      </c>
      <c r="M11" s="3">
        <f t="shared" si="0"/>
        <v>992.30769230769238</v>
      </c>
      <c r="N11" s="8"/>
    </row>
    <row r="12" spans="1:14" ht="18.75" x14ac:dyDescent="0.3">
      <c r="A12" s="114" t="s">
        <v>203</v>
      </c>
      <c r="B12" s="111" t="s">
        <v>173</v>
      </c>
      <c r="C12" s="111" t="s">
        <v>204</v>
      </c>
      <c r="D12" s="111" t="s">
        <v>205</v>
      </c>
      <c r="E12" s="111"/>
      <c r="F12" s="112">
        <v>517</v>
      </c>
      <c r="G12" s="113">
        <v>509</v>
      </c>
      <c r="H12" s="112">
        <v>514</v>
      </c>
      <c r="I12" s="112">
        <v>515</v>
      </c>
      <c r="J12" s="112">
        <v>518</v>
      </c>
      <c r="K12" s="112"/>
      <c r="L12" s="112">
        <v>2064</v>
      </c>
      <c r="M12" s="3">
        <f t="shared" si="0"/>
        <v>992.30769230769238</v>
      </c>
      <c r="N12" s="115"/>
    </row>
    <row r="13" spans="1:14" ht="18.75" x14ac:dyDescent="0.3">
      <c r="A13" s="110">
        <v>6</v>
      </c>
      <c r="B13" s="116" t="s">
        <v>10</v>
      </c>
      <c r="C13" s="116" t="s">
        <v>196</v>
      </c>
      <c r="D13" s="116" t="s">
        <v>206</v>
      </c>
      <c r="E13" s="117"/>
      <c r="F13" s="112">
        <v>514</v>
      </c>
      <c r="G13" s="113">
        <v>0</v>
      </c>
      <c r="H13" s="112">
        <v>518</v>
      </c>
      <c r="I13" s="112">
        <v>515</v>
      </c>
      <c r="J13" s="112">
        <v>517</v>
      </c>
      <c r="K13" s="112"/>
      <c r="L13" s="112">
        <v>2064</v>
      </c>
      <c r="M13" s="3">
        <f t="shared" si="0"/>
        <v>992.30769230769238</v>
      </c>
      <c r="N13" s="8"/>
    </row>
    <row r="14" spans="1:14" ht="18.75" x14ac:dyDescent="0.3">
      <c r="A14" s="110">
        <v>7</v>
      </c>
      <c r="B14" s="111" t="s">
        <v>207</v>
      </c>
      <c r="C14" s="111" t="s">
        <v>208</v>
      </c>
      <c r="D14" s="111" t="s">
        <v>209</v>
      </c>
      <c r="E14" s="111"/>
      <c r="F14" s="113">
        <v>508</v>
      </c>
      <c r="G14" s="112">
        <v>516</v>
      </c>
      <c r="H14" s="112">
        <v>518</v>
      </c>
      <c r="I14" s="112">
        <v>514</v>
      </c>
      <c r="J14" s="112">
        <v>515</v>
      </c>
      <c r="K14" s="112"/>
      <c r="L14" s="112">
        <v>2063</v>
      </c>
      <c r="M14" s="3">
        <f t="shared" si="0"/>
        <v>991.82692307692309</v>
      </c>
      <c r="N14" s="8"/>
    </row>
    <row r="15" spans="1:14" ht="18.75" x14ac:dyDescent="0.3">
      <c r="A15" s="110">
        <v>8</v>
      </c>
      <c r="B15" s="111" t="s">
        <v>22</v>
      </c>
      <c r="C15" s="111" t="s">
        <v>201</v>
      </c>
      <c r="D15" s="111" t="s">
        <v>210</v>
      </c>
      <c r="E15" s="111"/>
      <c r="F15" s="112">
        <v>515</v>
      </c>
      <c r="G15" s="112">
        <v>517</v>
      </c>
      <c r="H15" s="112">
        <v>516</v>
      </c>
      <c r="I15" s="113">
        <v>507</v>
      </c>
      <c r="J15" s="112">
        <v>511</v>
      </c>
      <c r="K15" s="112"/>
      <c r="L15" s="112">
        <v>2059</v>
      </c>
      <c r="M15" s="3">
        <f t="shared" si="0"/>
        <v>989.90384615384619</v>
      </c>
      <c r="N15" s="8"/>
    </row>
    <row r="16" spans="1:14" ht="18.75" x14ac:dyDescent="0.3">
      <c r="A16" s="110">
        <v>9</v>
      </c>
      <c r="B16" s="111" t="s">
        <v>9</v>
      </c>
      <c r="C16" s="111" t="s">
        <v>196</v>
      </c>
      <c r="D16" s="111" t="s">
        <v>211</v>
      </c>
      <c r="E16" s="111"/>
      <c r="F16" s="112">
        <v>515</v>
      </c>
      <c r="G16" s="112">
        <v>513</v>
      </c>
      <c r="H16" s="113">
        <v>509</v>
      </c>
      <c r="I16" s="112">
        <v>514</v>
      </c>
      <c r="J16" s="112">
        <v>515</v>
      </c>
      <c r="K16" s="112"/>
      <c r="L16" s="112">
        <v>2057</v>
      </c>
      <c r="M16" s="3">
        <f t="shared" si="0"/>
        <v>988.94230769230774</v>
      </c>
      <c r="N16" s="8"/>
    </row>
    <row r="17" spans="1:14" ht="18.75" x14ac:dyDescent="0.3">
      <c r="A17" s="110">
        <v>10</v>
      </c>
      <c r="B17" s="116" t="s">
        <v>45</v>
      </c>
      <c r="C17" s="116" t="s">
        <v>208</v>
      </c>
      <c r="D17" s="116" t="s">
        <v>212</v>
      </c>
      <c r="E17" s="111"/>
      <c r="F17" s="113">
        <v>506</v>
      </c>
      <c r="G17" s="112">
        <v>518</v>
      </c>
      <c r="H17" s="112">
        <v>514</v>
      </c>
      <c r="I17" s="112">
        <v>509</v>
      </c>
      <c r="J17" s="112">
        <v>514</v>
      </c>
      <c r="K17" s="112"/>
      <c r="L17" s="112">
        <v>2055</v>
      </c>
      <c r="M17" s="3">
        <f t="shared" si="0"/>
        <v>987.98076923076928</v>
      </c>
      <c r="N17" s="8"/>
    </row>
    <row r="18" spans="1:14" ht="18.75" x14ac:dyDescent="0.3">
      <c r="A18" s="110">
        <v>11</v>
      </c>
      <c r="B18" s="111" t="s">
        <v>19</v>
      </c>
      <c r="C18" s="111" t="s">
        <v>213</v>
      </c>
      <c r="D18" s="111" t="s">
        <v>214</v>
      </c>
      <c r="E18" s="111"/>
      <c r="F18" s="112">
        <v>514</v>
      </c>
      <c r="G18" s="112">
        <v>514</v>
      </c>
      <c r="H18" s="112">
        <v>510</v>
      </c>
      <c r="I18" s="113">
        <v>372</v>
      </c>
      <c r="J18" s="112">
        <v>514</v>
      </c>
      <c r="K18" s="112"/>
      <c r="L18" s="112">
        <v>2052</v>
      </c>
      <c r="M18" s="3">
        <f t="shared" si="0"/>
        <v>986.53846153846155</v>
      </c>
      <c r="N18" s="8"/>
    </row>
    <row r="19" spans="1:14" ht="18.75" x14ac:dyDescent="0.3">
      <c r="A19" s="110">
        <v>12</v>
      </c>
      <c r="B19" s="111" t="s">
        <v>5</v>
      </c>
      <c r="C19" s="111" t="s">
        <v>215</v>
      </c>
      <c r="D19" s="111" t="s">
        <v>216</v>
      </c>
      <c r="E19" s="118"/>
      <c r="F19" s="113">
        <v>451</v>
      </c>
      <c r="G19" s="112">
        <v>510</v>
      </c>
      <c r="H19" s="112">
        <v>511</v>
      </c>
      <c r="I19" s="112">
        <v>511</v>
      </c>
      <c r="J19" s="112">
        <v>517</v>
      </c>
      <c r="K19" s="112"/>
      <c r="L19" s="112">
        <v>2049</v>
      </c>
      <c r="M19" s="3">
        <f t="shared" si="0"/>
        <v>985.09615384615392</v>
      </c>
      <c r="N19" s="8"/>
    </row>
    <row r="20" spans="1:14" ht="18.75" x14ac:dyDescent="0.3">
      <c r="A20" s="110">
        <v>13</v>
      </c>
      <c r="B20" s="111" t="s">
        <v>217</v>
      </c>
      <c r="C20" s="111" t="s">
        <v>218</v>
      </c>
      <c r="D20" s="111" t="s">
        <v>219</v>
      </c>
      <c r="E20" s="117"/>
      <c r="F20" s="113">
        <v>0</v>
      </c>
      <c r="G20" s="112">
        <v>500</v>
      </c>
      <c r="H20" s="112">
        <v>517</v>
      </c>
      <c r="I20" s="112">
        <v>520</v>
      </c>
      <c r="J20" s="112">
        <v>512</v>
      </c>
      <c r="K20" s="112"/>
      <c r="L20" s="112">
        <v>2049</v>
      </c>
      <c r="M20" s="3">
        <f t="shared" si="0"/>
        <v>985.09615384615392</v>
      </c>
      <c r="N20" s="8"/>
    </row>
    <row r="21" spans="1:14" ht="18.75" x14ac:dyDescent="0.3">
      <c r="A21" s="110">
        <v>14</v>
      </c>
      <c r="B21" s="111" t="s">
        <v>14</v>
      </c>
      <c r="C21" s="111" t="s">
        <v>220</v>
      </c>
      <c r="D21" s="111" t="s">
        <v>221</v>
      </c>
      <c r="E21" s="111"/>
      <c r="F21" s="112">
        <v>517</v>
      </c>
      <c r="G21" s="113">
        <v>419</v>
      </c>
      <c r="H21" s="112">
        <v>495</v>
      </c>
      <c r="I21" s="112">
        <v>514</v>
      </c>
      <c r="J21" s="112">
        <v>519</v>
      </c>
      <c r="K21" s="112"/>
      <c r="L21" s="112">
        <v>2045</v>
      </c>
      <c r="M21" s="3">
        <f t="shared" si="0"/>
        <v>983.17307692307691</v>
      </c>
      <c r="N21" s="8"/>
    </row>
    <row r="22" spans="1:14" ht="18.75" x14ac:dyDescent="0.3">
      <c r="A22" s="110">
        <v>15</v>
      </c>
      <c r="B22" s="111" t="s">
        <v>175</v>
      </c>
      <c r="C22" s="111" t="s">
        <v>194</v>
      </c>
      <c r="D22" s="111" t="s">
        <v>222</v>
      </c>
      <c r="E22" s="111"/>
      <c r="F22" s="113">
        <v>0</v>
      </c>
      <c r="G22" s="112">
        <v>516</v>
      </c>
      <c r="H22" s="112">
        <v>510</v>
      </c>
      <c r="I22" s="112">
        <v>509</v>
      </c>
      <c r="J22" s="112">
        <v>510</v>
      </c>
      <c r="K22" s="112"/>
      <c r="L22" s="112">
        <v>2045</v>
      </c>
      <c r="M22" s="3">
        <f t="shared" si="0"/>
        <v>983.17307692307691</v>
      </c>
      <c r="N22" s="8"/>
    </row>
    <row r="23" spans="1:14" ht="18.75" x14ac:dyDescent="0.3">
      <c r="A23" s="110">
        <v>16</v>
      </c>
      <c r="B23" s="111" t="s">
        <v>176</v>
      </c>
      <c r="C23" s="111" t="s">
        <v>194</v>
      </c>
      <c r="D23" s="111" t="s">
        <v>223</v>
      </c>
      <c r="E23" s="118"/>
      <c r="F23" s="112">
        <v>506</v>
      </c>
      <c r="G23" s="112">
        <v>513</v>
      </c>
      <c r="H23" s="112">
        <v>515</v>
      </c>
      <c r="I23" s="112">
        <v>506</v>
      </c>
      <c r="J23" s="113">
        <v>484</v>
      </c>
      <c r="K23" s="112"/>
      <c r="L23" s="112">
        <v>2040</v>
      </c>
      <c r="M23" s="3">
        <f t="shared" si="0"/>
        <v>980.76923076923072</v>
      </c>
      <c r="N23" s="8"/>
    </row>
    <row r="24" spans="1:14" ht="18.75" x14ac:dyDescent="0.3">
      <c r="A24" s="110">
        <v>17</v>
      </c>
      <c r="B24" s="116" t="s">
        <v>179</v>
      </c>
      <c r="C24" s="116" t="s">
        <v>194</v>
      </c>
      <c r="D24" s="116" t="s">
        <v>224</v>
      </c>
      <c r="E24" s="117"/>
      <c r="F24" s="113">
        <v>420</v>
      </c>
      <c r="G24" s="112">
        <v>512</v>
      </c>
      <c r="H24" s="112">
        <v>500</v>
      </c>
      <c r="I24" s="112">
        <v>520</v>
      </c>
      <c r="J24" s="112">
        <v>508</v>
      </c>
      <c r="K24" s="112"/>
      <c r="L24" s="112">
        <v>2040</v>
      </c>
      <c r="M24" s="3">
        <f t="shared" si="0"/>
        <v>980.76923076923072</v>
      </c>
      <c r="N24" s="8"/>
    </row>
    <row r="25" spans="1:14" ht="18.75" x14ac:dyDescent="0.3">
      <c r="A25" s="110">
        <v>18</v>
      </c>
      <c r="B25" s="117" t="s">
        <v>225</v>
      </c>
      <c r="C25" s="117" t="s">
        <v>194</v>
      </c>
      <c r="D25" s="117" t="s">
        <v>226</v>
      </c>
      <c r="E25" s="111"/>
      <c r="F25" s="113">
        <v>352</v>
      </c>
      <c r="G25" s="112">
        <v>509</v>
      </c>
      <c r="H25" s="112">
        <v>514</v>
      </c>
      <c r="I25" s="112">
        <v>498</v>
      </c>
      <c r="J25" s="112">
        <v>509</v>
      </c>
      <c r="K25" s="112"/>
      <c r="L25" s="112">
        <v>2030</v>
      </c>
      <c r="M25" s="3">
        <f t="shared" si="0"/>
        <v>975.96153846153845</v>
      </c>
      <c r="N25" s="8"/>
    </row>
    <row r="26" spans="1:14" ht="18.75" x14ac:dyDescent="0.3">
      <c r="A26" s="110">
        <v>19</v>
      </c>
      <c r="B26" s="116" t="s">
        <v>227</v>
      </c>
      <c r="C26" s="116" t="s">
        <v>228</v>
      </c>
      <c r="D26" s="116" t="s">
        <v>229</v>
      </c>
      <c r="E26" s="111"/>
      <c r="F26" s="113">
        <v>482</v>
      </c>
      <c r="G26" s="112">
        <v>504</v>
      </c>
      <c r="H26" s="112">
        <v>494</v>
      </c>
      <c r="I26" s="112">
        <v>503</v>
      </c>
      <c r="J26" s="112">
        <v>512</v>
      </c>
      <c r="K26" s="112"/>
      <c r="L26" s="112">
        <v>2013</v>
      </c>
      <c r="M26" s="3">
        <f t="shared" si="0"/>
        <v>967.78846153846155</v>
      </c>
      <c r="N26" s="8"/>
    </row>
    <row r="27" spans="1:14" ht="18.75" x14ac:dyDescent="0.3">
      <c r="A27" s="110">
        <v>20</v>
      </c>
      <c r="B27" s="111" t="s">
        <v>177</v>
      </c>
      <c r="C27" s="111" t="s">
        <v>230</v>
      </c>
      <c r="D27" s="111" t="s">
        <v>231</v>
      </c>
      <c r="E27" s="111"/>
      <c r="F27" s="113">
        <v>476</v>
      </c>
      <c r="G27" s="112">
        <v>508</v>
      </c>
      <c r="H27" s="112">
        <v>499</v>
      </c>
      <c r="I27" s="112">
        <v>503</v>
      </c>
      <c r="J27" s="112">
        <v>499</v>
      </c>
      <c r="K27" s="112"/>
      <c r="L27" s="112">
        <v>2009</v>
      </c>
      <c r="M27" s="3">
        <f t="shared" si="0"/>
        <v>965.86538461538464</v>
      </c>
      <c r="N27" s="8"/>
    </row>
    <row r="28" spans="1:14" ht="18.75" x14ac:dyDescent="0.3">
      <c r="A28" s="110">
        <v>21</v>
      </c>
      <c r="B28" s="111" t="s">
        <v>178</v>
      </c>
      <c r="C28" s="111" t="s">
        <v>194</v>
      </c>
      <c r="D28" s="111" t="s">
        <v>232</v>
      </c>
      <c r="E28" s="111"/>
      <c r="F28" s="112">
        <v>495</v>
      </c>
      <c r="G28" s="113">
        <v>420</v>
      </c>
      <c r="H28" s="112">
        <v>504</v>
      </c>
      <c r="I28" s="112">
        <v>463</v>
      </c>
      <c r="J28" s="112">
        <v>495</v>
      </c>
      <c r="K28" s="112"/>
      <c r="L28" s="112">
        <v>1957</v>
      </c>
      <c r="M28" s="3">
        <f t="shared" si="0"/>
        <v>940.86538461538464</v>
      </c>
      <c r="N28" s="8"/>
    </row>
    <row r="29" spans="1:14" ht="18.75" x14ac:dyDescent="0.3">
      <c r="A29" s="110">
        <v>22</v>
      </c>
      <c r="B29" s="111" t="s">
        <v>2</v>
      </c>
      <c r="C29" s="111" t="s">
        <v>233</v>
      </c>
      <c r="D29" s="111" t="s">
        <v>234</v>
      </c>
      <c r="E29" s="111"/>
      <c r="F29" s="112">
        <v>520</v>
      </c>
      <c r="G29" s="112">
        <v>468</v>
      </c>
      <c r="H29" s="112">
        <v>492</v>
      </c>
      <c r="I29" s="112">
        <v>0</v>
      </c>
      <c r="J29" s="113">
        <v>0</v>
      </c>
      <c r="K29" s="112"/>
      <c r="L29" s="112">
        <v>1480</v>
      </c>
      <c r="M29" s="3">
        <f t="shared" si="0"/>
        <v>711.53846153846155</v>
      </c>
      <c r="N29" s="8"/>
    </row>
    <row r="30" spans="1:14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7:Z19"/>
  <sheetViews>
    <sheetView workbookViewId="0">
      <selection activeCell="W7" sqref="W7:Z18"/>
    </sheetView>
  </sheetViews>
  <sheetFormatPr defaultRowHeight="15" x14ac:dyDescent="0.25"/>
  <sheetData>
    <row r="7" spans="23:26" x14ac:dyDescent="0.25">
      <c r="W7">
        <v>1</v>
      </c>
      <c r="X7" t="s">
        <v>252</v>
      </c>
      <c r="Y7">
        <v>2068</v>
      </c>
      <c r="Z7" s="3">
        <f>+Y7/2080*1000</f>
        <v>994.23076923076928</v>
      </c>
    </row>
    <row r="8" spans="23:26" x14ac:dyDescent="0.25">
      <c r="W8">
        <v>2</v>
      </c>
      <c r="X8" t="s">
        <v>242</v>
      </c>
      <c r="Y8">
        <v>2067</v>
      </c>
      <c r="Z8" s="3">
        <f t="shared" ref="Z8:Z18" si="0">+Y8/2080*1000</f>
        <v>993.75</v>
      </c>
    </row>
    <row r="9" spans="23:26" x14ac:dyDescent="0.25">
      <c r="W9" s="8">
        <v>3</v>
      </c>
      <c r="X9" t="s">
        <v>253</v>
      </c>
      <c r="Y9">
        <v>2062</v>
      </c>
      <c r="Z9" s="3">
        <f t="shared" si="0"/>
        <v>991.34615384615392</v>
      </c>
    </row>
    <row r="10" spans="23:26" x14ac:dyDescent="0.25">
      <c r="W10" s="8">
        <v>4</v>
      </c>
      <c r="X10" t="s">
        <v>155</v>
      </c>
      <c r="Y10">
        <v>2054</v>
      </c>
      <c r="Z10" s="3">
        <f t="shared" si="0"/>
        <v>987.5</v>
      </c>
    </row>
    <row r="11" spans="23:26" x14ac:dyDescent="0.25">
      <c r="W11" s="8">
        <v>5</v>
      </c>
      <c r="X11" t="s">
        <v>247</v>
      </c>
      <c r="Y11">
        <v>2044</v>
      </c>
      <c r="Z11" s="3">
        <f t="shared" si="0"/>
        <v>982.69230769230762</v>
      </c>
    </row>
    <row r="12" spans="23:26" x14ac:dyDescent="0.25">
      <c r="W12" s="8">
        <v>6</v>
      </c>
      <c r="X12" t="s">
        <v>254</v>
      </c>
      <c r="Y12">
        <v>2014</v>
      </c>
      <c r="Z12" s="3">
        <f t="shared" si="0"/>
        <v>968.26923076923072</v>
      </c>
    </row>
    <row r="13" spans="23:26" x14ac:dyDescent="0.25">
      <c r="W13" s="8">
        <v>7</v>
      </c>
      <c r="X13" t="s">
        <v>245</v>
      </c>
      <c r="Y13">
        <v>1940</v>
      </c>
      <c r="Z13" s="3">
        <f t="shared" si="0"/>
        <v>932.69230769230774</v>
      </c>
    </row>
    <row r="14" spans="23:26" x14ac:dyDescent="0.25">
      <c r="W14" s="8">
        <v>8</v>
      </c>
      <c r="X14" t="s">
        <v>255</v>
      </c>
      <c r="Y14">
        <v>1928</v>
      </c>
      <c r="Z14" s="3">
        <f t="shared" si="0"/>
        <v>926.92307692307691</v>
      </c>
    </row>
    <row r="15" spans="23:26" x14ac:dyDescent="0.25">
      <c r="W15" s="8">
        <v>9</v>
      </c>
      <c r="X15" t="s">
        <v>153</v>
      </c>
      <c r="Y15">
        <v>1876</v>
      </c>
      <c r="Z15" s="3">
        <f t="shared" si="0"/>
        <v>901.92307692307691</v>
      </c>
    </row>
    <row r="16" spans="23:26" x14ac:dyDescent="0.25">
      <c r="W16" s="8">
        <v>10</v>
      </c>
      <c r="X16" t="s">
        <v>256</v>
      </c>
      <c r="Y16">
        <v>1764</v>
      </c>
      <c r="Z16" s="3">
        <f t="shared" si="0"/>
        <v>848.07692307692309</v>
      </c>
    </row>
    <row r="17" spans="23:26" x14ac:dyDescent="0.25">
      <c r="W17" s="8">
        <v>11</v>
      </c>
      <c r="X17" t="s">
        <v>257</v>
      </c>
      <c r="Y17">
        <v>1655</v>
      </c>
      <c r="Z17" s="3">
        <f t="shared" si="0"/>
        <v>795.67307692307691</v>
      </c>
    </row>
    <row r="18" spans="23:26" x14ac:dyDescent="0.25">
      <c r="W18" s="8">
        <v>12</v>
      </c>
      <c r="X18" t="s">
        <v>152</v>
      </c>
      <c r="Y18">
        <v>1453</v>
      </c>
      <c r="Z18" s="3">
        <f t="shared" si="0"/>
        <v>698.55769230769226</v>
      </c>
    </row>
    <row r="19" spans="23:26" x14ac:dyDescent="0.25">
      <c r="Z19" s="3"/>
    </row>
  </sheetData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1:T33"/>
  <sheetViews>
    <sheetView workbookViewId="0">
      <selection activeCell="Q21" sqref="Q21:T33"/>
    </sheetView>
  </sheetViews>
  <sheetFormatPr defaultRowHeight="15" x14ac:dyDescent="0.25"/>
  <sheetData>
    <row r="21" spans="17:20" x14ac:dyDescent="0.25">
      <c r="Q21">
        <v>1</v>
      </c>
      <c r="R21" t="s">
        <v>242</v>
      </c>
      <c r="S21">
        <v>1999</v>
      </c>
      <c r="T21" s="3">
        <f>+S21/2080*1000</f>
        <v>961.05769230769238</v>
      </c>
    </row>
    <row r="22" spans="17:20" x14ac:dyDescent="0.25">
      <c r="Q22">
        <v>2</v>
      </c>
      <c r="R22" t="s">
        <v>243</v>
      </c>
      <c r="S22">
        <v>1959</v>
      </c>
      <c r="T22" s="3">
        <f t="shared" ref="T22:T33" si="0">+S22/2080*1000</f>
        <v>941.82692307692309</v>
      </c>
    </row>
    <row r="23" spans="17:20" x14ac:dyDescent="0.25">
      <c r="Q23" s="8">
        <v>3</v>
      </c>
      <c r="R23" t="s">
        <v>166</v>
      </c>
      <c r="S23">
        <v>1838</v>
      </c>
      <c r="T23" s="3">
        <f t="shared" si="0"/>
        <v>883.65384615384608</v>
      </c>
    </row>
    <row r="24" spans="17:20" x14ac:dyDescent="0.25">
      <c r="Q24" s="8">
        <v>4</v>
      </c>
      <c r="R24" t="s">
        <v>244</v>
      </c>
      <c r="S24">
        <v>1768</v>
      </c>
      <c r="T24" s="3">
        <f t="shared" si="0"/>
        <v>850</v>
      </c>
    </row>
    <row r="25" spans="17:20" x14ac:dyDescent="0.25">
      <c r="Q25" s="8">
        <v>5</v>
      </c>
      <c r="R25" t="s">
        <v>245</v>
      </c>
      <c r="S25">
        <v>1742</v>
      </c>
      <c r="T25" s="3">
        <f t="shared" si="0"/>
        <v>837.5</v>
      </c>
    </row>
    <row r="26" spans="17:20" x14ac:dyDescent="0.25">
      <c r="Q26" s="8">
        <v>6</v>
      </c>
      <c r="R26" t="s">
        <v>152</v>
      </c>
      <c r="S26">
        <v>1681</v>
      </c>
      <c r="T26" s="3">
        <f t="shared" si="0"/>
        <v>808.17307692307691</v>
      </c>
    </row>
    <row r="27" spans="17:20" x14ac:dyDescent="0.25">
      <c r="Q27" s="8">
        <v>7</v>
      </c>
      <c r="R27" t="s">
        <v>246</v>
      </c>
      <c r="S27">
        <v>1568</v>
      </c>
      <c r="T27" s="3">
        <f t="shared" si="0"/>
        <v>753.84615384615381</v>
      </c>
    </row>
    <row r="28" spans="17:20" x14ac:dyDescent="0.25">
      <c r="Q28" s="8">
        <v>8</v>
      </c>
      <c r="R28" t="s">
        <v>247</v>
      </c>
      <c r="S28">
        <v>1541</v>
      </c>
      <c r="T28" s="3">
        <f t="shared" si="0"/>
        <v>740.86538461538464</v>
      </c>
    </row>
    <row r="29" spans="17:20" x14ac:dyDescent="0.25">
      <c r="Q29" s="8">
        <v>9</v>
      </c>
      <c r="R29" t="s">
        <v>155</v>
      </c>
      <c r="S29">
        <v>1354</v>
      </c>
      <c r="T29" s="3">
        <f t="shared" si="0"/>
        <v>650.96153846153845</v>
      </c>
    </row>
    <row r="30" spans="17:20" x14ac:dyDescent="0.25">
      <c r="Q30" s="8">
        <v>10</v>
      </c>
      <c r="R30" t="s">
        <v>153</v>
      </c>
      <c r="S30">
        <v>882</v>
      </c>
      <c r="T30" s="3">
        <f t="shared" si="0"/>
        <v>424.03846153846155</v>
      </c>
    </row>
    <row r="31" spans="17:20" x14ac:dyDescent="0.25">
      <c r="Q31" s="8">
        <v>11</v>
      </c>
      <c r="R31" t="s">
        <v>248</v>
      </c>
      <c r="S31">
        <v>752</v>
      </c>
      <c r="T31" s="3">
        <f t="shared" si="0"/>
        <v>361.53846153846155</v>
      </c>
    </row>
    <row r="32" spans="17:20" x14ac:dyDescent="0.25">
      <c r="Q32" s="8">
        <v>12</v>
      </c>
      <c r="R32" t="s">
        <v>249</v>
      </c>
      <c r="S32">
        <v>13</v>
      </c>
      <c r="T32" s="3">
        <f t="shared" si="0"/>
        <v>6.25</v>
      </c>
    </row>
    <row r="33" spans="17:20" x14ac:dyDescent="0.25">
      <c r="Q33" s="8">
        <v>13</v>
      </c>
      <c r="R33" t="s">
        <v>250</v>
      </c>
      <c r="S33">
        <v>5</v>
      </c>
      <c r="T33" s="3">
        <f t="shared" si="0"/>
        <v>2.4038461538461542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workbookViewId="0">
      <selection activeCell="E41" sqref="E41"/>
    </sheetView>
  </sheetViews>
  <sheetFormatPr defaultRowHeight="15" x14ac:dyDescent="0.25"/>
  <sheetData>
    <row r="1" spans="1:27" ht="18" x14ac:dyDescent="0.25">
      <c r="A1" s="12"/>
      <c r="B1" s="13" t="s">
        <v>65</v>
      </c>
      <c r="C1" s="12" t="s">
        <v>66</v>
      </c>
      <c r="D1" s="12"/>
      <c r="E1" s="14" t="s">
        <v>67</v>
      </c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2" spans="1:27" ht="15.75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7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7" ht="15.75" x14ac:dyDescent="0.25">
      <c r="A4" s="15" t="s">
        <v>68</v>
      </c>
      <c r="B4" s="15"/>
      <c r="C4" s="15"/>
      <c r="D4" s="16">
        <v>822</v>
      </c>
      <c r="E4" s="15"/>
      <c r="F4" s="15"/>
      <c r="G4" s="15"/>
      <c r="H4" s="14"/>
      <c r="I4" s="14"/>
      <c r="J4" s="15"/>
      <c r="K4" s="15"/>
      <c r="L4" s="14"/>
      <c r="M4" s="14"/>
      <c r="N4" s="15"/>
      <c r="O4" s="15"/>
      <c r="P4" s="14"/>
      <c r="Q4" s="14"/>
      <c r="R4" s="15"/>
      <c r="S4" s="15"/>
      <c r="T4" s="14"/>
      <c r="U4" s="14"/>
      <c r="V4" s="15"/>
      <c r="W4" s="15"/>
      <c r="X4" s="14"/>
      <c r="Y4" s="14"/>
      <c r="Z4" s="14"/>
      <c r="AA4" s="14"/>
    </row>
    <row r="5" spans="1:27" ht="15.75" x14ac:dyDescent="0.25">
      <c r="A5" s="15" t="s">
        <v>69</v>
      </c>
      <c r="B5" s="15"/>
      <c r="C5" s="15"/>
      <c r="D5" s="16" t="s">
        <v>70</v>
      </c>
      <c r="E5" s="15"/>
      <c r="F5" s="15"/>
      <c r="G5" s="15"/>
      <c r="H5" s="14"/>
      <c r="I5" s="14"/>
      <c r="J5" s="15"/>
      <c r="K5" s="15"/>
      <c r="L5" s="14"/>
      <c r="M5" s="14"/>
      <c r="N5" s="15"/>
      <c r="O5" s="15"/>
      <c r="P5" s="14"/>
      <c r="Q5" s="14"/>
      <c r="R5" s="15"/>
      <c r="S5" s="15"/>
      <c r="T5" s="14"/>
      <c r="U5" s="14"/>
      <c r="V5" s="15"/>
      <c r="W5" s="15"/>
      <c r="X5" s="14"/>
      <c r="Y5" s="14"/>
      <c r="Z5" s="14"/>
      <c r="AA5" s="14"/>
    </row>
    <row r="6" spans="1:27" ht="15.75" x14ac:dyDescent="0.25">
      <c r="A6" s="15" t="s">
        <v>71</v>
      </c>
      <c r="B6" s="15"/>
      <c r="C6" s="15"/>
      <c r="D6" s="15" t="s">
        <v>72</v>
      </c>
      <c r="E6" s="15"/>
      <c r="F6" s="15"/>
      <c r="G6" s="15"/>
      <c r="H6" s="14"/>
      <c r="I6" s="14"/>
      <c r="J6" s="15"/>
      <c r="K6" s="15"/>
      <c r="L6" s="14"/>
      <c r="M6" s="14"/>
      <c r="N6" s="15"/>
      <c r="O6" s="15"/>
      <c r="P6" s="14"/>
      <c r="Q6" s="14"/>
      <c r="R6" s="15"/>
      <c r="S6" s="15"/>
      <c r="T6" s="14"/>
      <c r="U6" s="14"/>
      <c r="V6" s="15"/>
      <c r="W6" s="15"/>
      <c r="X6" s="14"/>
      <c r="Y6" s="14"/>
      <c r="Z6" s="14"/>
      <c r="AA6" s="14"/>
    </row>
    <row r="7" spans="1:27" ht="15.75" x14ac:dyDescent="0.25">
      <c r="A7" s="15" t="s">
        <v>73</v>
      </c>
      <c r="B7" s="15"/>
      <c r="C7" s="15"/>
      <c r="D7" s="15" t="s">
        <v>74</v>
      </c>
      <c r="E7" s="15"/>
      <c r="F7" s="15"/>
      <c r="G7" s="15"/>
      <c r="H7" s="14"/>
      <c r="I7" s="14"/>
      <c r="J7" s="15"/>
      <c r="K7" s="15"/>
      <c r="L7" s="14"/>
      <c r="M7" s="14"/>
      <c r="N7" s="15"/>
      <c r="O7" s="15"/>
      <c r="P7" s="14"/>
      <c r="Q7" s="14"/>
      <c r="R7" s="15"/>
      <c r="S7" s="15"/>
      <c r="T7" s="14"/>
      <c r="U7" s="14"/>
      <c r="V7" s="15"/>
      <c r="W7" s="15"/>
      <c r="X7" s="14"/>
      <c r="Y7" s="14"/>
      <c r="Z7" s="14"/>
      <c r="AA7" s="14"/>
    </row>
    <row r="8" spans="1:27" ht="15.75" x14ac:dyDescent="0.25">
      <c r="A8" s="15" t="s">
        <v>75</v>
      </c>
      <c r="B8" s="15"/>
      <c r="C8" s="15"/>
      <c r="D8" s="17">
        <v>43562</v>
      </c>
      <c r="E8" s="15"/>
      <c r="F8" s="15"/>
      <c r="G8" s="15"/>
      <c r="H8" s="14"/>
      <c r="I8" s="14"/>
      <c r="J8" s="15"/>
      <c r="K8" s="15"/>
      <c r="L8" s="14"/>
      <c r="M8" s="14"/>
      <c r="N8" s="15"/>
      <c r="O8" s="15"/>
      <c r="P8" s="14"/>
      <c r="Q8" s="14"/>
      <c r="R8" s="15"/>
      <c r="S8" s="15"/>
      <c r="T8" s="14"/>
      <c r="U8" s="14"/>
      <c r="V8" s="15"/>
      <c r="W8" s="15"/>
      <c r="X8" s="14"/>
      <c r="Y8" s="14"/>
      <c r="Z8" s="14"/>
      <c r="AA8" s="14"/>
    </row>
    <row r="9" spans="1:27" ht="15.75" x14ac:dyDescent="0.25">
      <c r="A9" s="15" t="s">
        <v>76</v>
      </c>
      <c r="B9" s="15"/>
      <c r="C9" s="15"/>
      <c r="D9" s="15" t="s">
        <v>77</v>
      </c>
      <c r="E9" s="15"/>
      <c r="F9" s="15"/>
      <c r="G9" s="15"/>
      <c r="H9" s="14"/>
      <c r="I9" s="14"/>
      <c r="J9" s="15"/>
      <c r="K9" s="15"/>
      <c r="L9" s="14"/>
      <c r="M9" s="14"/>
      <c r="N9" s="15"/>
      <c r="O9" s="15"/>
      <c r="P9" s="14"/>
      <c r="Q9" s="14"/>
      <c r="R9" s="15"/>
      <c r="S9" s="15"/>
      <c r="T9" s="14"/>
      <c r="U9" s="14"/>
      <c r="V9" s="15"/>
      <c r="W9" s="15"/>
      <c r="X9" s="14"/>
      <c r="Y9" s="14"/>
      <c r="Z9" s="14"/>
      <c r="AA9" s="14"/>
    </row>
    <row r="10" spans="1:27" ht="15.75" x14ac:dyDescent="0.25">
      <c r="A10" s="15" t="s">
        <v>78</v>
      </c>
      <c r="B10" s="15"/>
      <c r="C10" s="15"/>
      <c r="D10" s="15" t="s">
        <v>22</v>
      </c>
      <c r="E10" s="15"/>
      <c r="F10" s="15"/>
      <c r="G10" s="15"/>
      <c r="H10" s="14"/>
      <c r="I10" s="14"/>
      <c r="J10" s="15"/>
      <c r="K10" s="15"/>
      <c r="L10" s="14"/>
      <c r="M10" s="14"/>
      <c r="N10" s="15"/>
      <c r="O10" s="15"/>
      <c r="P10" s="14"/>
      <c r="Q10" s="14"/>
      <c r="R10" s="15"/>
      <c r="S10" s="15"/>
      <c r="T10" s="14"/>
      <c r="U10" s="14"/>
      <c r="V10" s="15"/>
      <c r="W10" s="15"/>
      <c r="X10" s="14"/>
      <c r="Y10" s="14"/>
      <c r="Z10" s="14"/>
      <c r="AA10" s="14"/>
    </row>
    <row r="11" spans="1:27" ht="15.75" x14ac:dyDescent="0.25">
      <c r="A11" s="15" t="s">
        <v>79</v>
      </c>
      <c r="B11" s="15"/>
      <c r="C11" s="15"/>
      <c r="D11" s="15" t="s">
        <v>80</v>
      </c>
      <c r="E11" s="15"/>
      <c r="F11" s="15"/>
      <c r="G11" s="15"/>
      <c r="H11" s="14"/>
      <c r="I11" s="14"/>
      <c r="J11" s="15"/>
      <c r="K11" s="15"/>
      <c r="L11" s="14"/>
      <c r="M11" s="14"/>
      <c r="N11" s="15"/>
      <c r="O11" s="15"/>
      <c r="P11" s="14"/>
      <c r="Q11" s="14"/>
      <c r="R11" s="15"/>
      <c r="S11" s="15"/>
      <c r="T11" s="14"/>
      <c r="U11" s="14"/>
      <c r="V11" s="15"/>
      <c r="W11" s="15"/>
      <c r="X11" s="14"/>
      <c r="Y11" s="14"/>
      <c r="Z11" s="14"/>
      <c r="AA11" s="14"/>
    </row>
    <row r="12" spans="1:27" ht="15.75" x14ac:dyDescent="0.25">
      <c r="A12" s="15" t="s">
        <v>81</v>
      </c>
      <c r="B12" s="15"/>
      <c r="C12" s="15"/>
      <c r="D12" s="15" t="s">
        <v>82</v>
      </c>
      <c r="E12" s="15"/>
      <c r="F12" s="15"/>
      <c r="G12" s="15"/>
      <c r="H12" s="14"/>
      <c r="I12" s="14"/>
      <c r="J12" s="15"/>
      <c r="K12" s="15"/>
      <c r="L12" s="14"/>
      <c r="M12" s="14"/>
      <c r="N12" s="15"/>
      <c r="O12" s="15"/>
      <c r="P12" s="14"/>
      <c r="Q12" s="14"/>
      <c r="R12" s="15"/>
      <c r="S12" s="15"/>
      <c r="T12" s="14"/>
      <c r="U12" s="14"/>
      <c r="V12" s="15"/>
      <c r="W12" s="15"/>
      <c r="X12" s="14"/>
      <c r="Y12" s="14"/>
      <c r="Z12" s="14"/>
      <c r="AA12" s="14"/>
    </row>
    <row r="13" spans="1:27" ht="15.75" x14ac:dyDescent="0.25">
      <c r="A13" s="15" t="s">
        <v>83</v>
      </c>
      <c r="B13" s="15"/>
      <c r="C13" s="15"/>
      <c r="D13" s="15" t="s">
        <v>84</v>
      </c>
      <c r="E13" s="15"/>
      <c r="F13" s="15"/>
      <c r="G13" s="15"/>
      <c r="H13" s="14"/>
      <c r="I13" s="14"/>
      <c r="J13" s="15"/>
      <c r="K13" s="15"/>
      <c r="L13" s="14"/>
      <c r="M13" s="14"/>
      <c r="N13" s="15"/>
      <c r="O13" s="15"/>
      <c r="P13" s="14"/>
      <c r="Q13" s="14"/>
      <c r="R13" s="15"/>
      <c r="S13" s="15"/>
      <c r="T13" s="14"/>
      <c r="U13" s="14"/>
      <c r="V13" s="15"/>
      <c r="W13" s="15"/>
      <c r="X13" s="14"/>
      <c r="Y13" s="14"/>
      <c r="Z13" s="18"/>
      <c r="AA13" s="14"/>
    </row>
    <row r="14" spans="1:27" ht="15.75" x14ac:dyDescent="0.25">
      <c r="A14" s="15" t="s">
        <v>85</v>
      </c>
      <c r="B14" s="15"/>
      <c r="C14" s="14"/>
      <c r="D14" s="15" t="s">
        <v>86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5.75" x14ac:dyDescent="0.25">
      <c r="A15" s="15" t="s">
        <v>87</v>
      </c>
      <c r="B15" s="15"/>
      <c r="C15" s="15"/>
      <c r="D15" s="15" t="s">
        <v>88</v>
      </c>
      <c r="E15" s="15"/>
      <c r="F15" s="15"/>
      <c r="G15" s="14"/>
      <c r="H15" s="14"/>
      <c r="I15" s="14"/>
      <c r="J15" s="15"/>
      <c r="K15" s="14"/>
      <c r="L15" s="14"/>
      <c r="M15" s="14"/>
      <c r="N15" s="15"/>
      <c r="O15" s="14"/>
      <c r="P15" s="14"/>
      <c r="Q15" s="14"/>
      <c r="R15" s="15"/>
      <c r="S15" s="14"/>
      <c r="T15" s="14"/>
      <c r="U15" s="14"/>
      <c r="V15" s="15"/>
      <c r="W15" s="14"/>
      <c r="X15" s="14"/>
      <c r="Y15" s="14"/>
      <c r="Z15" s="14"/>
      <c r="AA15" s="14"/>
    </row>
    <row r="16" spans="1:27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6.5" thickBot="1" x14ac:dyDescent="0.3">
      <c r="A17" s="19" t="s">
        <v>89</v>
      </c>
      <c r="B17" s="14"/>
      <c r="C17" s="14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20"/>
      <c r="AA17" s="21"/>
    </row>
    <row r="18" spans="1:27" ht="15.75" thickBot="1" x14ac:dyDescent="0.3">
      <c r="A18" s="22" t="s">
        <v>90</v>
      </c>
      <c r="B18" s="23" t="s">
        <v>91</v>
      </c>
      <c r="C18" s="23"/>
      <c r="D18" s="23" t="s">
        <v>92</v>
      </c>
      <c r="E18" s="24" t="s">
        <v>93</v>
      </c>
      <c r="F18" s="25"/>
      <c r="G18" s="26">
        <v>1</v>
      </c>
      <c r="H18" s="27"/>
      <c r="I18" s="28"/>
      <c r="J18" s="25"/>
      <c r="K18" s="26">
        <v>2</v>
      </c>
      <c r="L18" s="27"/>
      <c r="M18" s="28"/>
      <c r="N18" s="25"/>
      <c r="O18" s="26">
        <v>3</v>
      </c>
      <c r="P18" s="27"/>
      <c r="Q18" s="28"/>
      <c r="R18" s="25"/>
      <c r="S18" s="26">
        <v>4</v>
      </c>
      <c r="T18" s="27"/>
      <c r="U18" s="28"/>
      <c r="V18" s="25"/>
      <c r="W18" s="26">
        <v>5</v>
      </c>
      <c r="X18" s="27"/>
      <c r="Y18" s="28"/>
      <c r="Z18" s="29" t="s">
        <v>94</v>
      </c>
      <c r="AA18" s="24" t="s">
        <v>95</v>
      </c>
    </row>
    <row r="19" spans="1:27" ht="15.75" thickBot="1" x14ac:dyDescent="0.3">
      <c r="A19" s="30"/>
      <c r="B19" s="31"/>
      <c r="C19" s="31"/>
      <c r="D19" s="31"/>
      <c r="E19" s="32"/>
      <c r="F19" s="33" t="s">
        <v>96</v>
      </c>
      <c r="G19" s="34" t="s">
        <v>97</v>
      </c>
      <c r="H19" s="34" t="s">
        <v>98</v>
      </c>
      <c r="I19" s="35" t="s">
        <v>99</v>
      </c>
      <c r="J19" s="36" t="s">
        <v>96</v>
      </c>
      <c r="K19" s="37" t="s">
        <v>97</v>
      </c>
      <c r="L19" s="37" t="s">
        <v>98</v>
      </c>
      <c r="M19" s="38" t="s">
        <v>99</v>
      </c>
      <c r="N19" s="39" t="s">
        <v>96</v>
      </c>
      <c r="O19" s="34" t="s">
        <v>97</v>
      </c>
      <c r="P19" s="34" t="s">
        <v>98</v>
      </c>
      <c r="Q19" s="40" t="s">
        <v>99</v>
      </c>
      <c r="R19" s="33" t="s">
        <v>96</v>
      </c>
      <c r="S19" s="34" t="s">
        <v>97</v>
      </c>
      <c r="T19" s="34" t="s">
        <v>98</v>
      </c>
      <c r="U19" s="40" t="s">
        <v>99</v>
      </c>
      <c r="V19" s="33" t="s">
        <v>96</v>
      </c>
      <c r="W19" s="34" t="s">
        <v>97</v>
      </c>
      <c r="X19" s="34" t="s">
        <v>98</v>
      </c>
      <c r="Y19" s="35" t="s">
        <v>99</v>
      </c>
      <c r="Z19" s="41" t="s">
        <v>100</v>
      </c>
      <c r="AA19" s="42" t="s">
        <v>101</v>
      </c>
    </row>
    <row r="20" spans="1:27" x14ac:dyDescent="0.25">
      <c r="A20" s="43">
        <v>1</v>
      </c>
      <c r="B20" s="44" t="s">
        <v>102</v>
      </c>
      <c r="C20" s="44"/>
      <c r="D20" s="44" t="s">
        <v>103</v>
      </c>
      <c r="E20" s="45" t="s">
        <v>104</v>
      </c>
      <c r="F20" s="46">
        <v>184.1</v>
      </c>
      <c r="G20" s="47">
        <v>0.29305555555555557</v>
      </c>
      <c r="H20" s="48">
        <v>95</v>
      </c>
      <c r="I20" s="49" t="s">
        <v>105</v>
      </c>
      <c r="J20" s="50">
        <v>127</v>
      </c>
      <c r="K20" s="47">
        <v>0.29375000000000001</v>
      </c>
      <c r="L20" s="48">
        <v>97</v>
      </c>
      <c r="M20" s="51">
        <v>514</v>
      </c>
      <c r="N20" s="52">
        <v>148.69999999999999</v>
      </c>
      <c r="O20" s="47">
        <v>0.29305555555555557</v>
      </c>
      <c r="P20" s="48">
        <v>99</v>
      </c>
      <c r="Q20" s="53">
        <v>517</v>
      </c>
      <c r="R20" s="46">
        <v>124.4</v>
      </c>
      <c r="S20" s="47">
        <v>0.29236111111111113</v>
      </c>
      <c r="T20" s="48">
        <v>100</v>
      </c>
      <c r="U20" s="53">
        <v>519</v>
      </c>
      <c r="V20" s="46">
        <v>153.6</v>
      </c>
      <c r="W20" s="47">
        <v>0.29166666666666669</v>
      </c>
      <c r="X20" s="48">
        <v>98</v>
      </c>
      <c r="Y20" s="54">
        <v>518</v>
      </c>
      <c r="Z20" s="55">
        <f>SUM(I20,M20,Q20,U20,Y20)</f>
        <v>2068</v>
      </c>
      <c r="AA20" s="56">
        <f>SUM(Z20/2.08)</f>
        <v>994.23076923076917</v>
      </c>
    </row>
    <row r="21" spans="1:27" x14ac:dyDescent="0.25">
      <c r="A21" s="57">
        <v>2</v>
      </c>
      <c r="B21" s="58" t="s">
        <v>20</v>
      </c>
      <c r="C21" s="58"/>
      <c r="D21" s="58" t="s">
        <v>106</v>
      </c>
      <c r="E21" s="59" t="s">
        <v>107</v>
      </c>
      <c r="F21" s="60">
        <v>176</v>
      </c>
      <c r="G21" s="61">
        <v>0.29236111111111113</v>
      </c>
      <c r="H21" s="62">
        <v>98</v>
      </c>
      <c r="I21" s="63">
        <v>517</v>
      </c>
      <c r="J21" s="64">
        <v>182</v>
      </c>
      <c r="K21" s="65">
        <v>0.29166666666666669</v>
      </c>
      <c r="L21" s="66">
        <v>93</v>
      </c>
      <c r="M21" s="67">
        <v>513</v>
      </c>
      <c r="N21" s="68">
        <v>181</v>
      </c>
      <c r="O21" s="69">
        <v>0.19166666666666665</v>
      </c>
      <c r="P21" s="62">
        <v>92</v>
      </c>
      <c r="Q21" s="70" t="s">
        <v>108</v>
      </c>
      <c r="R21" s="60">
        <v>149</v>
      </c>
      <c r="S21" s="61">
        <v>0.29097222222222224</v>
      </c>
      <c r="T21" s="62">
        <v>98</v>
      </c>
      <c r="U21" s="71">
        <v>517</v>
      </c>
      <c r="V21" s="60">
        <v>189</v>
      </c>
      <c r="W21" s="61">
        <v>0.29236111111111113</v>
      </c>
      <c r="X21" s="62">
        <v>93</v>
      </c>
      <c r="Y21" s="72">
        <v>512</v>
      </c>
      <c r="Z21" s="73">
        <f t="shared" ref="Z21:Z31" si="0">SUM(I21,M21,Q21,U21,Y21)</f>
        <v>2059</v>
      </c>
      <c r="AA21" s="74">
        <f t="shared" ref="AA21:AA34" si="1">SUM(Z21/2.08)</f>
        <v>989.90384615384608</v>
      </c>
    </row>
    <row r="22" spans="1:27" x14ac:dyDescent="0.25">
      <c r="A22" s="57">
        <v>3</v>
      </c>
      <c r="B22" s="58" t="s">
        <v>45</v>
      </c>
      <c r="C22" s="58"/>
      <c r="D22" s="58" t="s">
        <v>109</v>
      </c>
      <c r="E22" s="59" t="s">
        <v>107</v>
      </c>
      <c r="F22" s="60">
        <v>184</v>
      </c>
      <c r="G22" s="61">
        <v>0.29097222222222224</v>
      </c>
      <c r="H22" s="75">
        <v>93</v>
      </c>
      <c r="I22" s="63">
        <v>512</v>
      </c>
      <c r="J22" s="60">
        <v>186</v>
      </c>
      <c r="K22" s="62">
        <v>702</v>
      </c>
      <c r="L22" s="62">
        <v>92</v>
      </c>
      <c r="M22" s="70" t="s">
        <v>110</v>
      </c>
      <c r="N22" s="68">
        <v>183</v>
      </c>
      <c r="O22" s="61">
        <v>0.29166666666666669</v>
      </c>
      <c r="P22" s="62">
        <v>98</v>
      </c>
      <c r="Q22" s="71">
        <v>518</v>
      </c>
      <c r="R22" s="60">
        <v>181</v>
      </c>
      <c r="S22" s="61">
        <v>0.29166666666666669</v>
      </c>
      <c r="T22" s="62">
        <v>95</v>
      </c>
      <c r="U22" s="71">
        <v>515</v>
      </c>
      <c r="V22" s="60">
        <v>177</v>
      </c>
      <c r="W22" s="76">
        <v>0.2902777777777778</v>
      </c>
      <c r="X22" s="62">
        <v>95</v>
      </c>
      <c r="Y22" s="63">
        <v>513</v>
      </c>
      <c r="Z22" s="73">
        <f t="shared" si="0"/>
        <v>2058</v>
      </c>
      <c r="AA22" s="77">
        <f t="shared" si="1"/>
        <v>989.42307692307691</v>
      </c>
    </row>
    <row r="23" spans="1:27" x14ac:dyDescent="0.25">
      <c r="A23" s="57">
        <v>4</v>
      </c>
      <c r="B23" s="58" t="s">
        <v>23</v>
      </c>
      <c r="C23" s="58"/>
      <c r="D23" s="58" t="s">
        <v>111</v>
      </c>
      <c r="E23" s="59" t="s">
        <v>112</v>
      </c>
      <c r="F23" s="60">
        <v>171</v>
      </c>
      <c r="G23" s="61">
        <v>0.27986111111111112</v>
      </c>
      <c r="H23" s="62">
        <v>55</v>
      </c>
      <c r="I23" s="63">
        <v>458</v>
      </c>
      <c r="J23" s="60">
        <v>173</v>
      </c>
      <c r="K23" s="61">
        <v>0.29166666666666669</v>
      </c>
      <c r="L23" s="62">
        <v>0</v>
      </c>
      <c r="M23" s="70" t="s">
        <v>113</v>
      </c>
      <c r="N23" s="68">
        <v>167</v>
      </c>
      <c r="O23" s="61">
        <v>0.29097222222222224</v>
      </c>
      <c r="P23" s="62">
        <v>98</v>
      </c>
      <c r="Q23" s="71">
        <v>517</v>
      </c>
      <c r="R23" s="60">
        <v>165</v>
      </c>
      <c r="S23" s="61">
        <v>0.29166666666666669</v>
      </c>
      <c r="T23" s="62">
        <v>99</v>
      </c>
      <c r="U23" s="71">
        <v>519</v>
      </c>
      <c r="V23" s="60">
        <v>173</v>
      </c>
      <c r="W23" s="61">
        <v>0.28749999999999998</v>
      </c>
      <c r="X23" s="62">
        <v>96</v>
      </c>
      <c r="Y23" s="63">
        <v>510</v>
      </c>
      <c r="Z23" s="73">
        <f t="shared" si="0"/>
        <v>2004</v>
      </c>
      <c r="AA23" s="77">
        <f t="shared" si="1"/>
        <v>963.46153846153845</v>
      </c>
    </row>
    <row r="24" spans="1:27" x14ac:dyDescent="0.25">
      <c r="A24" s="57">
        <v>5</v>
      </c>
      <c r="B24" s="58" t="s">
        <v>9</v>
      </c>
      <c r="C24" s="58"/>
      <c r="D24" s="58" t="s">
        <v>114</v>
      </c>
      <c r="E24" s="59" t="s">
        <v>115</v>
      </c>
      <c r="F24" s="60">
        <v>149.4</v>
      </c>
      <c r="G24" s="61">
        <v>0.29305555555555557</v>
      </c>
      <c r="H24" s="62">
        <v>90</v>
      </c>
      <c r="I24" s="63">
        <v>508</v>
      </c>
      <c r="J24" s="60">
        <v>160.19999999999999</v>
      </c>
      <c r="K24" s="61">
        <v>0.29166666666666669</v>
      </c>
      <c r="L24" s="62">
        <v>70</v>
      </c>
      <c r="M24" s="71">
        <v>490</v>
      </c>
      <c r="N24" s="68">
        <v>178.4</v>
      </c>
      <c r="O24" s="61">
        <v>0.23611111111111113</v>
      </c>
      <c r="P24" s="62">
        <v>85</v>
      </c>
      <c r="Q24" s="71">
        <v>425</v>
      </c>
      <c r="R24" s="60">
        <v>170.5</v>
      </c>
      <c r="S24" s="61">
        <v>0.29236111111111113</v>
      </c>
      <c r="T24" s="62">
        <v>93</v>
      </c>
      <c r="U24" s="71">
        <v>512</v>
      </c>
      <c r="V24" s="60">
        <v>174.6</v>
      </c>
      <c r="W24" s="61">
        <v>0.18541666666666667</v>
      </c>
      <c r="X24" s="62">
        <v>70</v>
      </c>
      <c r="Y24" s="78" t="s">
        <v>116</v>
      </c>
      <c r="Z24" s="73">
        <f t="shared" si="0"/>
        <v>1935</v>
      </c>
      <c r="AA24" s="77">
        <f t="shared" si="1"/>
        <v>930.28846153846155</v>
      </c>
    </row>
    <row r="25" spans="1:27" x14ac:dyDescent="0.25">
      <c r="A25" s="57">
        <v>6</v>
      </c>
      <c r="B25" s="58" t="s">
        <v>117</v>
      </c>
      <c r="C25" s="58"/>
      <c r="D25" s="58" t="s">
        <v>118</v>
      </c>
      <c r="E25" s="59" t="s">
        <v>112</v>
      </c>
      <c r="F25" s="60">
        <v>190</v>
      </c>
      <c r="G25" s="61">
        <v>0.29305555555555557</v>
      </c>
      <c r="H25" s="62">
        <v>91</v>
      </c>
      <c r="I25" s="63">
        <v>509</v>
      </c>
      <c r="J25" s="60">
        <v>160</v>
      </c>
      <c r="K25" s="61">
        <v>0.28749999999999998</v>
      </c>
      <c r="L25" s="62">
        <v>90</v>
      </c>
      <c r="M25" s="71">
        <v>504</v>
      </c>
      <c r="N25" s="68">
        <v>185.5</v>
      </c>
      <c r="O25" s="61">
        <v>0.25624999999999998</v>
      </c>
      <c r="P25" s="62">
        <v>45</v>
      </c>
      <c r="Q25" s="71">
        <v>414</v>
      </c>
      <c r="R25" s="60">
        <v>187</v>
      </c>
      <c r="S25" s="61">
        <v>0.28819444444444448</v>
      </c>
      <c r="T25" s="62">
        <v>93</v>
      </c>
      <c r="U25" s="71">
        <v>508</v>
      </c>
      <c r="V25" s="79">
        <v>193.7</v>
      </c>
      <c r="W25" s="61">
        <v>0.22569444444444445</v>
      </c>
      <c r="X25" s="62">
        <v>65</v>
      </c>
      <c r="Y25" s="80" t="s">
        <v>119</v>
      </c>
      <c r="Z25" s="73">
        <f t="shared" si="0"/>
        <v>1935</v>
      </c>
      <c r="AA25" s="77">
        <f t="shared" si="1"/>
        <v>930.28846153846155</v>
      </c>
    </row>
    <row r="26" spans="1:27" x14ac:dyDescent="0.25">
      <c r="A26" s="57">
        <v>7</v>
      </c>
      <c r="B26" s="58" t="s">
        <v>10</v>
      </c>
      <c r="C26" s="58"/>
      <c r="D26" s="58" t="s">
        <v>120</v>
      </c>
      <c r="E26" s="59" t="s">
        <v>115</v>
      </c>
      <c r="F26" s="60">
        <v>177</v>
      </c>
      <c r="G26" s="61">
        <v>0.29236111111111113</v>
      </c>
      <c r="H26" s="62">
        <v>98</v>
      </c>
      <c r="I26" s="63">
        <v>517</v>
      </c>
      <c r="J26" s="60">
        <v>174.8</v>
      </c>
      <c r="K26" s="61">
        <v>0.2902777777777778</v>
      </c>
      <c r="L26" s="62">
        <v>80</v>
      </c>
      <c r="M26" s="71">
        <v>498</v>
      </c>
      <c r="N26" s="68">
        <v>164.2</v>
      </c>
      <c r="O26" s="61">
        <v>0.29166666666666669</v>
      </c>
      <c r="P26" s="62">
        <v>93</v>
      </c>
      <c r="Q26" s="71">
        <v>513</v>
      </c>
      <c r="R26" s="60">
        <v>174.4</v>
      </c>
      <c r="S26" s="61">
        <v>0.19930555555555554</v>
      </c>
      <c r="T26" s="62">
        <v>95</v>
      </c>
      <c r="U26" s="70" t="s">
        <v>121</v>
      </c>
      <c r="V26" s="60">
        <v>178.7</v>
      </c>
      <c r="W26" s="61">
        <v>0.21319444444444444</v>
      </c>
      <c r="X26" s="62">
        <v>96</v>
      </c>
      <c r="Y26" s="63">
        <v>403</v>
      </c>
      <c r="Z26" s="81">
        <f t="shared" si="0"/>
        <v>1931</v>
      </c>
      <c r="AA26" s="82">
        <f t="shared" si="1"/>
        <v>928.36538461538453</v>
      </c>
    </row>
    <row r="27" spans="1:27" x14ac:dyDescent="0.25">
      <c r="A27" s="57">
        <v>8</v>
      </c>
      <c r="B27" s="58" t="s">
        <v>14</v>
      </c>
      <c r="C27" s="58"/>
      <c r="D27" s="58" t="s">
        <v>122</v>
      </c>
      <c r="E27" s="59" t="s">
        <v>123</v>
      </c>
      <c r="F27" s="60">
        <v>175</v>
      </c>
      <c r="G27" s="61">
        <v>0.2902777777777778</v>
      </c>
      <c r="H27" s="62">
        <v>96</v>
      </c>
      <c r="I27" s="63">
        <v>514</v>
      </c>
      <c r="J27" s="60">
        <v>184</v>
      </c>
      <c r="K27" s="61">
        <v>0.29097222222222224</v>
      </c>
      <c r="L27" s="62">
        <v>93</v>
      </c>
      <c r="M27" s="71">
        <v>512</v>
      </c>
      <c r="N27" s="68">
        <v>180</v>
      </c>
      <c r="O27" s="61" t="s">
        <v>124</v>
      </c>
      <c r="P27" s="62">
        <v>98</v>
      </c>
      <c r="Q27" s="71">
        <v>516</v>
      </c>
      <c r="R27" s="60">
        <v>160</v>
      </c>
      <c r="S27" s="61">
        <v>0.19027777777777777</v>
      </c>
      <c r="T27" s="62">
        <v>90</v>
      </c>
      <c r="U27" s="71">
        <v>364</v>
      </c>
      <c r="V27" s="60">
        <v>179</v>
      </c>
      <c r="W27" s="61">
        <v>0.1875</v>
      </c>
      <c r="X27" s="62">
        <v>85</v>
      </c>
      <c r="Y27" s="78" t="s">
        <v>125</v>
      </c>
      <c r="Z27" s="73">
        <f t="shared" si="0"/>
        <v>1906</v>
      </c>
      <c r="AA27" s="77">
        <f t="shared" si="1"/>
        <v>916.34615384615381</v>
      </c>
    </row>
    <row r="28" spans="1:27" x14ac:dyDescent="0.25">
      <c r="A28" s="57">
        <v>9</v>
      </c>
      <c r="B28" s="58" t="s">
        <v>22</v>
      </c>
      <c r="C28" s="58"/>
      <c r="D28" s="58" t="s">
        <v>126</v>
      </c>
      <c r="E28" s="59" t="s">
        <v>112</v>
      </c>
      <c r="F28" s="60">
        <v>185.7</v>
      </c>
      <c r="G28" s="61">
        <v>0.29305555555555557</v>
      </c>
      <c r="H28" s="62">
        <v>95</v>
      </c>
      <c r="I28" s="63">
        <v>513</v>
      </c>
      <c r="J28" s="60">
        <v>179</v>
      </c>
      <c r="K28" s="61">
        <v>0.29236111111111113</v>
      </c>
      <c r="L28" s="62">
        <v>90</v>
      </c>
      <c r="M28" s="71">
        <v>509</v>
      </c>
      <c r="N28" s="68">
        <v>179.3</v>
      </c>
      <c r="O28" s="61">
        <v>0.1763888888888889</v>
      </c>
      <c r="P28" s="62">
        <v>95</v>
      </c>
      <c r="Q28" s="71">
        <v>349</v>
      </c>
      <c r="R28" s="60">
        <v>181</v>
      </c>
      <c r="S28" s="61">
        <v>0.29166666666666669</v>
      </c>
      <c r="T28" s="62">
        <v>99</v>
      </c>
      <c r="U28" s="71">
        <v>519</v>
      </c>
      <c r="V28" s="79">
        <v>193</v>
      </c>
      <c r="W28" s="61">
        <v>0.18958333333333333</v>
      </c>
      <c r="X28" s="62">
        <v>30</v>
      </c>
      <c r="Y28" s="80">
        <v>0</v>
      </c>
      <c r="Z28" s="73">
        <f t="shared" si="0"/>
        <v>1890</v>
      </c>
      <c r="AA28" s="77">
        <f t="shared" si="1"/>
        <v>908.65384615384608</v>
      </c>
    </row>
    <row r="29" spans="1:27" x14ac:dyDescent="0.25">
      <c r="A29" s="83">
        <v>10</v>
      </c>
      <c r="B29" s="84" t="s">
        <v>127</v>
      </c>
      <c r="C29" s="58"/>
      <c r="D29" s="58" t="s">
        <v>128</v>
      </c>
      <c r="E29" s="59" t="s">
        <v>112</v>
      </c>
      <c r="F29" s="60">
        <v>184</v>
      </c>
      <c r="G29" s="85">
        <v>0.2951388888888889</v>
      </c>
      <c r="H29" s="62">
        <v>96</v>
      </c>
      <c r="I29" s="63">
        <v>511</v>
      </c>
      <c r="J29" s="60">
        <v>182</v>
      </c>
      <c r="K29" s="85">
        <v>0.29444444444444445</v>
      </c>
      <c r="L29" s="62">
        <v>99</v>
      </c>
      <c r="M29" s="71">
        <v>515</v>
      </c>
      <c r="N29" s="68">
        <v>186</v>
      </c>
      <c r="O29" s="85">
        <v>0.29583333333333334</v>
      </c>
      <c r="P29" s="62">
        <v>0</v>
      </c>
      <c r="Q29" s="71">
        <v>414</v>
      </c>
      <c r="R29" s="60">
        <v>180</v>
      </c>
      <c r="S29" s="85">
        <v>0.15416666666666667</v>
      </c>
      <c r="T29" s="62">
        <v>65</v>
      </c>
      <c r="U29" s="71">
        <v>287</v>
      </c>
      <c r="V29" s="60">
        <v>177</v>
      </c>
      <c r="W29" s="85">
        <v>0.13472222222222222</v>
      </c>
      <c r="X29" s="62">
        <v>90</v>
      </c>
      <c r="Y29" s="78" t="s">
        <v>129</v>
      </c>
      <c r="Z29" s="73">
        <f t="shared" si="0"/>
        <v>1727</v>
      </c>
      <c r="AA29" s="77">
        <f t="shared" si="1"/>
        <v>830.28846153846155</v>
      </c>
    </row>
    <row r="30" spans="1:27" x14ac:dyDescent="0.25">
      <c r="A30" s="83">
        <v>11</v>
      </c>
      <c r="B30" s="58" t="s">
        <v>130</v>
      </c>
      <c r="C30" s="58"/>
      <c r="D30" s="58" t="s">
        <v>131</v>
      </c>
      <c r="E30" s="59" t="s">
        <v>132</v>
      </c>
      <c r="F30" s="60">
        <v>173</v>
      </c>
      <c r="G30" s="61">
        <v>0.29652777777777778</v>
      </c>
      <c r="H30" s="62">
        <v>85</v>
      </c>
      <c r="I30" s="63">
        <v>498</v>
      </c>
      <c r="J30" s="60">
        <v>180</v>
      </c>
      <c r="K30" s="61">
        <v>0.28888888888888892</v>
      </c>
      <c r="L30" s="62">
        <v>97</v>
      </c>
      <c r="M30" s="71">
        <v>513</v>
      </c>
      <c r="N30" s="68">
        <v>172</v>
      </c>
      <c r="O30" s="61">
        <v>0.19722222222222222</v>
      </c>
      <c r="P30" s="62">
        <v>75</v>
      </c>
      <c r="Q30" s="71">
        <v>359</v>
      </c>
      <c r="R30" s="60">
        <v>172</v>
      </c>
      <c r="S30" s="61">
        <v>0.18333333333333335</v>
      </c>
      <c r="T30" s="62">
        <v>90</v>
      </c>
      <c r="U30" s="71">
        <v>354</v>
      </c>
      <c r="V30" s="60">
        <v>141</v>
      </c>
      <c r="W30" s="61">
        <v>0.17083333333333331</v>
      </c>
      <c r="X30" s="62">
        <v>70</v>
      </c>
      <c r="Y30" s="78" t="s">
        <v>133</v>
      </c>
      <c r="Z30" s="73">
        <f t="shared" si="0"/>
        <v>1724</v>
      </c>
      <c r="AA30" s="77">
        <f t="shared" si="1"/>
        <v>828.84615384615381</v>
      </c>
    </row>
    <row r="31" spans="1:27" x14ac:dyDescent="0.25">
      <c r="A31" s="83">
        <v>12</v>
      </c>
      <c r="B31" s="58" t="s">
        <v>43</v>
      </c>
      <c r="C31" s="58"/>
      <c r="D31" s="58" t="s">
        <v>134</v>
      </c>
      <c r="E31" s="59" t="s">
        <v>135</v>
      </c>
      <c r="F31" s="60">
        <v>129</v>
      </c>
      <c r="G31" s="85">
        <v>0.27500000000000002</v>
      </c>
      <c r="H31" s="62">
        <v>0</v>
      </c>
      <c r="I31" s="63">
        <v>396</v>
      </c>
      <c r="J31" s="79">
        <v>204</v>
      </c>
      <c r="K31" s="85">
        <v>0.24583333333333335</v>
      </c>
      <c r="L31" s="62">
        <v>90</v>
      </c>
      <c r="M31" s="70" t="s">
        <v>119</v>
      </c>
      <c r="N31" s="68">
        <v>166</v>
      </c>
      <c r="O31" s="85">
        <v>0.15625</v>
      </c>
      <c r="P31" s="62">
        <v>90</v>
      </c>
      <c r="Q31" s="71">
        <v>315</v>
      </c>
      <c r="R31" s="60">
        <v>190</v>
      </c>
      <c r="S31" s="85">
        <v>0.2590277777777778</v>
      </c>
      <c r="T31" s="62">
        <v>92</v>
      </c>
      <c r="U31" s="71">
        <v>465</v>
      </c>
      <c r="V31" s="60">
        <v>154</v>
      </c>
      <c r="W31" s="85">
        <v>0.2902777777777778</v>
      </c>
      <c r="X31" s="62">
        <v>65</v>
      </c>
      <c r="Y31" s="63">
        <v>483</v>
      </c>
      <c r="Z31" s="73">
        <f t="shared" si="0"/>
        <v>1659</v>
      </c>
      <c r="AA31" s="74">
        <f t="shared" si="1"/>
        <v>797.59615384615381</v>
      </c>
    </row>
    <row r="32" spans="1:27" x14ac:dyDescent="0.25">
      <c r="A32" s="83">
        <v>13</v>
      </c>
      <c r="B32" s="58" t="s">
        <v>136</v>
      </c>
      <c r="C32" s="58"/>
      <c r="D32" s="58" t="s">
        <v>137</v>
      </c>
      <c r="E32" s="59" t="s">
        <v>138</v>
      </c>
      <c r="F32" s="60">
        <v>181.2</v>
      </c>
      <c r="G32" s="61">
        <v>0.29166666666666669</v>
      </c>
      <c r="H32" s="62">
        <v>96</v>
      </c>
      <c r="I32" s="63">
        <v>516</v>
      </c>
      <c r="J32" s="60">
        <v>145</v>
      </c>
      <c r="K32" s="61">
        <v>0.28958333333333336</v>
      </c>
      <c r="L32" s="62">
        <v>90</v>
      </c>
      <c r="M32" s="71">
        <v>507</v>
      </c>
      <c r="N32" s="68">
        <v>0</v>
      </c>
      <c r="O32" s="62">
        <v>0</v>
      </c>
      <c r="P32" s="62">
        <v>0</v>
      </c>
      <c r="Q32" s="70">
        <v>0</v>
      </c>
      <c r="R32" s="60">
        <v>182</v>
      </c>
      <c r="S32" s="61">
        <v>0.20138888888888887</v>
      </c>
      <c r="T32" s="62">
        <v>0</v>
      </c>
      <c r="U32" s="71">
        <v>290</v>
      </c>
      <c r="V32" s="60">
        <v>166</v>
      </c>
      <c r="W32" s="61">
        <v>0.15763888888888888</v>
      </c>
      <c r="X32" s="62">
        <v>97</v>
      </c>
      <c r="Y32" s="63">
        <v>324</v>
      </c>
      <c r="Z32" s="73">
        <f>SUM(I32,M32,Q32,U32,Y32)</f>
        <v>1637</v>
      </c>
      <c r="AA32" s="77">
        <f t="shared" si="1"/>
        <v>787.01923076923072</v>
      </c>
    </row>
    <row r="33" spans="1:27" x14ac:dyDescent="0.25">
      <c r="A33" s="83">
        <v>14</v>
      </c>
      <c r="B33" s="58" t="s">
        <v>139</v>
      </c>
      <c r="C33" s="58"/>
      <c r="D33" s="58" t="s">
        <v>140</v>
      </c>
      <c r="E33" s="59" t="s">
        <v>141</v>
      </c>
      <c r="F33" s="60">
        <v>173.5</v>
      </c>
      <c r="G33" s="61">
        <v>0.27569444444444446</v>
      </c>
      <c r="H33" s="62">
        <v>0</v>
      </c>
      <c r="I33" s="63">
        <v>397</v>
      </c>
      <c r="J33" s="60">
        <v>185</v>
      </c>
      <c r="K33" s="61">
        <v>0.28819444444444448</v>
      </c>
      <c r="L33" s="62">
        <v>99</v>
      </c>
      <c r="M33" s="71">
        <v>514</v>
      </c>
      <c r="N33" s="86">
        <v>192</v>
      </c>
      <c r="O33" s="61">
        <v>0.29097222222222224</v>
      </c>
      <c r="P33" s="62">
        <v>98</v>
      </c>
      <c r="Q33" s="87" t="s">
        <v>119</v>
      </c>
      <c r="R33" s="79">
        <v>201</v>
      </c>
      <c r="S33" s="61">
        <v>0.29097222222222224</v>
      </c>
      <c r="T33" s="62">
        <v>95</v>
      </c>
      <c r="U33" s="70" t="s">
        <v>119</v>
      </c>
      <c r="V33" s="60">
        <v>185</v>
      </c>
      <c r="W33" s="61">
        <v>0.29166666666666669</v>
      </c>
      <c r="X33" s="62">
        <v>95</v>
      </c>
      <c r="Y33" s="63">
        <v>515</v>
      </c>
      <c r="Z33" s="73">
        <f>SUM(I33,M33,Q33,U33,Y33)</f>
        <v>1426</v>
      </c>
      <c r="AA33" s="77">
        <f t="shared" si="1"/>
        <v>685.57692307692309</v>
      </c>
    </row>
    <row r="34" spans="1:27" ht="15.75" thickBot="1" x14ac:dyDescent="0.3">
      <c r="A34" s="88">
        <v>15</v>
      </c>
      <c r="B34" s="89" t="s">
        <v>11</v>
      </c>
      <c r="C34" s="89"/>
      <c r="D34" s="89" t="s">
        <v>142</v>
      </c>
      <c r="E34" s="90" t="s">
        <v>115</v>
      </c>
      <c r="F34" s="91">
        <v>137.9</v>
      </c>
      <c r="G34" s="92">
        <v>0.20902777777777778</v>
      </c>
      <c r="H34" s="93">
        <v>0</v>
      </c>
      <c r="I34" s="94">
        <v>301</v>
      </c>
      <c r="J34" s="95">
        <v>194.1</v>
      </c>
      <c r="K34" s="92">
        <v>658</v>
      </c>
      <c r="L34" s="93">
        <v>85</v>
      </c>
      <c r="M34" s="96" t="s">
        <v>119</v>
      </c>
      <c r="N34" s="97">
        <v>127</v>
      </c>
      <c r="O34" s="92">
        <v>0.29375000000000001</v>
      </c>
      <c r="P34" s="93">
        <v>97</v>
      </c>
      <c r="Q34" s="98">
        <v>514</v>
      </c>
      <c r="R34" s="91">
        <v>166.5</v>
      </c>
      <c r="S34" s="92">
        <v>0.14444444444444446</v>
      </c>
      <c r="T34" s="93">
        <v>85</v>
      </c>
      <c r="U34" s="98">
        <v>293</v>
      </c>
      <c r="V34" s="91">
        <v>134.69999999999999</v>
      </c>
      <c r="W34" s="92">
        <v>0.17569444444444446</v>
      </c>
      <c r="X34" s="93">
        <v>0</v>
      </c>
      <c r="Y34" s="94">
        <v>253</v>
      </c>
      <c r="Z34" s="99">
        <f>SUM(I34,M34,Q34,U34,Y34)</f>
        <v>1361</v>
      </c>
      <c r="AA34" s="100">
        <f t="shared" si="1"/>
        <v>654.32692307692309</v>
      </c>
    </row>
    <row r="35" spans="1:27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21"/>
    </row>
    <row r="36" spans="1:27" x14ac:dyDescent="0.25">
      <c r="A36" s="15"/>
      <c r="B36" s="101"/>
      <c r="C36" s="101"/>
      <c r="D36" s="101"/>
      <c r="E36" s="101" t="s">
        <v>143</v>
      </c>
      <c r="F36" s="101"/>
      <c r="G36" s="101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01" t="s">
        <v>144</v>
      </c>
      <c r="S36" s="15"/>
      <c r="T36" s="15"/>
      <c r="U36" s="15"/>
      <c r="V36" s="15"/>
      <c r="W36" s="15"/>
      <c r="X36" s="15"/>
      <c r="Y36" s="15"/>
      <c r="Z36" s="15"/>
      <c r="AA36" s="21"/>
    </row>
    <row r="37" spans="1:27" x14ac:dyDescent="0.25">
      <c r="A37" s="21" t="s">
        <v>145</v>
      </c>
      <c r="B37" s="102"/>
      <c r="C37" s="103"/>
      <c r="D37" s="102"/>
      <c r="E37" s="103"/>
      <c r="F37" s="104"/>
      <c r="G37" s="105"/>
      <c r="H37" s="104"/>
      <c r="I37" s="104"/>
      <c r="J37" s="104"/>
      <c r="K37" s="105"/>
      <c r="L37" s="104"/>
      <c r="M37" s="104"/>
      <c r="N37" s="104"/>
      <c r="O37" s="105"/>
      <c r="P37" s="104"/>
      <c r="Q37" s="104"/>
      <c r="R37" s="104"/>
      <c r="S37" s="105"/>
      <c r="T37" s="104"/>
      <c r="U37" s="104"/>
      <c r="V37" s="104"/>
      <c r="W37" s="105"/>
      <c r="X37" s="104"/>
      <c r="Y37" s="104"/>
      <c r="Z37" s="21"/>
      <c r="AA37" s="2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workbookViewId="0"/>
  </sheetViews>
  <sheetFormatPr defaultRowHeight="15" x14ac:dyDescent="0.25"/>
  <sheetData>
    <row r="1" spans="1:38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38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6:P26"/>
  <sheetViews>
    <sheetView zoomScale="120" zoomScaleNormal="120" workbookViewId="0">
      <selection activeCell="P25" sqref="P25"/>
    </sheetView>
  </sheetViews>
  <sheetFormatPr defaultRowHeight="15" x14ac:dyDescent="0.25"/>
  <sheetData>
    <row r="6" spans="13:16" x14ac:dyDescent="0.25">
      <c r="M6">
        <v>1</v>
      </c>
      <c r="N6" t="s">
        <v>149</v>
      </c>
      <c r="O6">
        <v>1553</v>
      </c>
      <c r="P6" s="3">
        <f>+O6/1560*1000</f>
        <v>995.51282051282055</v>
      </c>
    </row>
    <row r="7" spans="13:16" x14ac:dyDescent="0.25">
      <c r="M7">
        <v>2</v>
      </c>
      <c r="N7" t="s">
        <v>150</v>
      </c>
      <c r="O7">
        <v>1553</v>
      </c>
      <c r="P7" s="3">
        <f t="shared" ref="P7:P26" si="0">+O7/1560*1000</f>
        <v>995.51282051282055</v>
      </c>
    </row>
    <row r="8" spans="13:16" x14ac:dyDescent="0.25">
      <c r="M8" s="8">
        <v>3</v>
      </c>
      <c r="N8" t="s">
        <v>151</v>
      </c>
      <c r="O8">
        <v>1547</v>
      </c>
      <c r="P8" s="3">
        <f t="shared" si="0"/>
        <v>991.66666666666674</v>
      </c>
    </row>
    <row r="9" spans="13:16" x14ac:dyDescent="0.25">
      <c r="M9" s="8">
        <v>4</v>
      </c>
      <c r="N9" t="s">
        <v>152</v>
      </c>
      <c r="O9">
        <v>1546</v>
      </c>
      <c r="P9" s="3">
        <f t="shared" si="0"/>
        <v>991.02564102564111</v>
      </c>
    </row>
    <row r="10" spans="13:16" x14ac:dyDescent="0.25">
      <c r="M10" s="8">
        <v>5</v>
      </c>
      <c r="N10" t="s">
        <v>153</v>
      </c>
      <c r="O10">
        <v>1540</v>
      </c>
      <c r="P10" s="3">
        <f t="shared" si="0"/>
        <v>987.17948717948718</v>
      </c>
    </row>
    <row r="11" spans="13:16" x14ac:dyDescent="0.25">
      <c r="M11" s="8">
        <v>6</v>
      </c>
      <c r="N11" t="s">
        <v>154</v>
      </c>
      <c r="O11">
        <v>1538</v>
      </c>
      <c r="P11" s="3">
        <f t="shared" si="0"/>
        <v>985.89743589743591</v>
      </c>
    </row>
    <row r="12" spans="13:16" x14ac:dyDescent="0.25">
      <c r="M12" s="8">
        <v>7</v>
      </c>
      <c r="N12" t="s">
        <v>155</v>
      </c>
      <c r="O12">
        <v>1538</v>
      </c>
      <c r="P12" s="3">
        <f t="shared" si="0"/>
        <v>985.89743589743591</v>
      </c>
    </row>
    <row r="13" spans="13:16" x14ac:dyDescent="0.25">
      <c r="M13" s="8">
        <v>8</v>
      </c>
      <c r="N13" t="s">
        <v>156</v>
      </c>
      <c r="O13">
        <v>1527</v>
      </c>
      <c r="P13" s="3">
        <f t="shared" si="0"/>
        <v>978.84615384615381</v>
      </c>
    </row>
    <row r="14" spans="13:16" x14ac:dyDescent="0.25">
      <c r="M14" s="8">
        <v>9</v>
      </c>
      <c r="N14" t="s">
        <v>157</v>
      </c>
      <c r="O14">
        <v>1517</v>
      </c>
      <c r="P14" s="3">
        <f t="shared" si="0"/>
        <v>972.43589743589746</v>
      </c>
    </row>
    <row r="15" spans="13:16" x14ac:dyDescent="0.25">
      <c r="M15" s="8">
        <v>10</v>
      </c>
      <c r="N15" t="s">
        <v>158</v>
      </c>
      <c r="O15">
        <v>1508</v>
      </c>
      <c r="P15" s="3">
        <f t="shared" si="0"/>
        <v>966.66666666666663</v>
      </c>
    </row>
    <row r="16" spans="13:16" x14ac:dyDescent="0.25">
      <c r="M16" s="8">
        <v>11</v>
      </c>
      <c r="N16" t="s">
        <v>159</v>
      </c>
      <c r="O16">
        <v>1498</v>
      </c>
      <c r="P16" s="3">
        <f t="shared" si="0"/>
        <v>960.25641025641028</v>
      </c>
    </row>
    <row r="17" spans="13:16" x14ac:dyDescent="0.25">
      <c r="M17" s="8">
        <v>12</v>
      </c>
      <c r="N17" t="s">
        <v>160</v>
      </c>
      <c r="O17">
        <v>1481</v>
      </c>
      <c r="P17" s="3">
        <f t="shared" si="0"/>
        <v>949.35897435897436</v>
      </c>
    </row>
    <row r="18" spans="13:16" x14ac:dyDescent="0.25">
      <c r="M18" s="8">
        <v>13</v>
      </c>
      <c r="N18" t="s">
        <v>161</v>
      </c>
      <c r="O18">
        <v>1480</v>
      </c>
      <c r="P18" s="3">
        <f t="shared" si="0"/>
        <v>948.71794871794873</v>
      </c>
    </row>
    <row r="19" spans="13:16" x14ac:dyDescent="0.25">
      <c r="M19" s="8">
        <v>14</v>
      </c>
      <c r="N19" t="s">
        <v>162</v>
      </c>
      <c r="O19">
        <v>1474</v>
      </c>
      <c r="P19" s="3">
        <f t="shared" si="0"/>
        <v>944.8717948717948</v>
      </c>
    </row>
    <row r="20" spans="13:16" x14ac:dyDescent="0.25">
      <c r="M20" s="8">
        <v>15</v>
      </c>
      <c r="N20" t="s">
        <v>163</v>
      </c>
      <c r="O20">
        <v>1472</v>
      </c>
      <c r="P20" s="3">
        <f t="shared" si="0"/>
        <v>943.58974358974353</v>
      </c>
    </row>
    <row r="21" spans="13:16" x14ac:dyDescent="0.25">
      <c r="M21" s="8">
        <v>16</v>
      </c>
      <c r="N21" t="s">
        <v>164</v>
      </c>
      <c r="O21">
        <v>1416</v>
      </c>
      <c r="P21" s="3">
        <f t="shared" si="0"/>
        <v>907.69230769230774</v>
      </c>
    </row>
    <row r="22" spans="13:16" x14ac:dyDescent="0.25">
      <c r="M22" s="8">
        <v>17</v>
      </c>
      <c r="N22" t="s">
        <v>165</v>
      </c>
      <c r="O22">
        <v>1366</v>
      </c>
      <c r="P22" s="3">
        <f t="shared" si="0"/>
        <v>875.64102564102564</v>
      </c>
    </row>
    <row r="23" spans="13:16" x14ac:dyDescent="0.25">
      <c r="M23" s="8">
        <v>18</v>
      </c>
      <c r="N23" t="s">
        <v>166</v>
      </c>
      <c r="O23">
        <v>1355</v>
      </c>
      <c r="P23" s="3">
        <f t="shared" si="0"/>
        <v>868.58974358974365</v>
      </c>
    </row>
    <row r="24" spans="13:16" x14ac:dyDescent="0.25">
      <c r="M24" s="8">
        <v>19</v>
      </c>
      <c r="N24" t="s">
        <v>167</v>
      </c>
      <c r="O24">
        <v>1300</v>
      </c>
      <c r="P24" s="3">
        <f t="shared" si="0"/>
        <v>833.33333333333337</v>
      </c>
    </row>
    <row r="25" spans="13:16" x14ac:dyDescent="0.25">
      <c r="M25" s="8">
        <v>20</v>
      </c>
      <c r="N25" t="s">
        <v>168</v>
      </c>
      <c r="O25">
        <v>1279</v>
      </c>
      <c r="P25" s="3">
        <f t="shared" si="0"/>
        <v>819.8717948717948</v>
      </c>
    </row>
    <row r="26" spans="13:16" x14ac:dyDescent="0.25">
      <c r="M26" s="8">
        <v>21</v>
      </c>
      <c r="N26" t="s">
        <v>169</v>
      </c>
      <c r="O26">
        <v>1058</v>
      </c>
      <c r="P26" s="3">
        <f t="shared" si="0"/>
        <v>678.20512820512829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16</vt:i4>
      </vt:variant>
    </vt:vector>
  </HeadingPairs>
  <TitlesOfParts>
    <vt:vector size="16" baseType="lpstr">
      <vt:lpstr>Výsledovka 2019</vt:lpstr>
      <vt:lpstr>Louka 7.4.2019</vt:lpstr>
      <vt:lpstr>Hrotovice 28.4.2019</vt:lpstr>
      <vt:lpstr>Uničov 2.6.2019</vt:lpstr>
      <vt:lpstr>Hrotovice 9.6.2019</vt:lpstr>
      <vt:lpstr>Trnávka 29.6.2019</vt:lpstr>
      <vt:lpstr>Litovel 30.6.2019</vt:lpstr>
      <vt:lpstr>Litovel 14.7.2019</vt:lpstr>
      <vt:lpstr>Trnávka 4.8.2019</vt:lpstr>
      <vt:lpstr>Česká Třebová 11.8.2019</vt:lpstr>
      <vt:lpstr>Třebíč 17.8.2019</vt:lpstr>
      <vt:lpstr>Hrotovice 18.8.2019</vt:lpstr>
      <vt:lpstr>Uničov 15.9.2019</vt:lpstr>
      <vt:lpstr>Třebíč 21.9.2019</vt:lpstr>
      <vt:lpstr>Hrotovice 22.9.2019</vt:lpstr>
      <vt:lpstr>Trnávka 29.9,2019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Lubos</dc:creator>
  <cp:lastModifiedBy>tatka</cp:lastModifiedBy>
  <cp:lastPrinted>2019-07-17T08:36:06Z</cp:lastPrinted>
  <dcterms:created xsi:type="dcterms:W3CDTF">2015-05-02T18:59:14Z</dcterms:created>
  <dcterms:modified xsi:type="dcterms:W3CDTF">2019-09-29T18:33:23Z</dcterms:modified>
</cp:coreProperties>
</file>